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 activeTab="4"/>
  </bookViews>
  <sheets>
    <sheet name="7 класс" sheetId="11" r:id="rId1"/>
    <sheet name="8 класс" sheetId="14" r:id="rId2"/>
    <sheet name="9 класс" sheetId="2" r:id="rId3"/>
    <sheet name="10 класс" sheetId="10" r:id="rId4"/>
    <sheet name="11 класс" sheetId="3" r:id="rId5"/>
  </sheets>
  <definedNames>
    <definedName name="_xlnm._FilterDatabase" localSheetId="3" hidden="1">'10 класс'!$A$4:$U$4</definedName>
    <definedName name="_xlnm._FilterDatabase" localSheetId="4" hidden="1">'11 класс'!$A$4:$L$6</definedName>
    <definedName name="_xlnm._FilterDatabase" localSheetId="0" hidden="1">'7 класс'!$A$4:$L$9</definedName>
    <definedName name="_xlnm._FilterDatabase" localSheetId="1" hidden="1">'8 класс'!$A$4:$L$9</definedName>
    <definedName name="_xlnm._FilterDatabase" localSheetId="2" hidden="1">'9 класс'!$A$4:$L$11</definedName>
    <definedName name="_xlnm.Print_Area" localSheetId="3">'10 класс'!$A$1:$M$16</definedName>
    <definedName name="_xlnm.Print_Area" localSheetId="4">'11 класс'!$A$1:$M$12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3"/>
  <c r="K6" l="1"/>
  <c r="K9" i="10"/>
  <c r="K7"/>
  <c r="K5"/>
  <c r="K8"/>
  <c r="K6"/>
  <c r="K7" i="2"/>
  <c r="K9"/>
  <c r="K11"/>
  <c r="K10"/>
  <c r="K5"/>
  <c r="K6"/>
  <c r="K8"/>
  <c r="K6" i="14"/>
  <c r="K8"/>
  <c r="K5"/>
  <c r="K9"/>
  <c r="K7"/>
  <c r="K6" i="11"/>
  <c r="K7"/>
  <c r="K9"/>
  <c r="K5"/>
  <c r="K8"/>
</calcChain>
</file>

<file path=xl/sharedStrings.xml><?xml version="1.0" encoding="utf-8"?>
<sst xmlns="http://schemas.openxmlformats.org/spreadsheetml/2006/main" count="277" uniqueCount="139">
  <si>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</si>
  <si>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</si>
  <si>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</si>
  <si>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</si>
  <si>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</si>
  <si>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</si>
  <si>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</si>
  <si>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</si>
  <si>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</si>
  <si>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</si>
  <si>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</si>
  <si>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</si>
  <si>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МБОУ "Агинская СОШ №1</t>
  </si>
  <si>
    <t>Биология</t>
  </si>
  <si>
    <t>Сергеевна</t>
  </si>
  <si>
    <t>Андреевич</t>
  </si>
  <si>
    <t>Дмитриевна</t>
  </si>
  <si>
    <t>Лоснякова Л.И.</t>
  </si>
  <si>
    <t>Евгеньевич</t>
  </si>
  <si>
    <t>7б</t>
  </si>
  <si>
    <t>Хиляс</t>
  </si>
  <si>
    <t>Алексеевич</t>
  </si>
  <si>
    <t>7а</t>
  </si>
  <si>
    <t>8б</t>
  </si>
  <si>
    <t>Андрей</t>
  </si>
  <si>
    <t>8а</t>
  </si>
  <si>
    <t>Кузьмук</t>
  </si>
  <si>
    <t>Павловский</t>
  </si>
  <si>
    <t>Кирилл</t>
  </si>
  <si>
    <t>9а</t>
  </si>
  <si>
    <t>Матвеева</t>
  </si>
  <si>
    <t>Маргарита</t>
  </si>
  <si>
    <t>Александр</t>
  </si>
  <si>
    <t>Бехлер</t>
  </si>
  <si>
    <t>Сергеевич</t>
  </si>
  <si>
    <t>Дарья</t>
  </si>
  <si>
    <t>Софья</t>
  </si>
  <si>
    <t>Семен</t>
  </si>
  <si>
    <t>Черноусова</t>
  </si>
  <si>
    <t>Романовна</t>
  </si>
  <si>
    <t>Абашев</t>
  </si>
  <si>
    <t>Глеб</t>
  </si>
  <si>
    <t>Андреевна</t>
  </si>
  <si>
    <t>Евгеньевна</t>
  </si>
  <si>
    <t>Александрович</t>
  </si>
  <si>
    <t>Непомнящая</t>
  </si>
  <si>
    <t>Полина</t>
  </si>
  <si>
    <t>Витальевна</t>
  </si>
  <si>
    <t>Юлия</t>
  </si>
  <si>
    <t>Елизавета</t>
  </si>
  <si>
    <t>Александрова</t>
  </si>
  <si>
    <t>Диана</t>
  </si>
  <si>
    <t>Борисовна</t>
  </si>
  <si>
    <t>МКОУ Гладковская СОШ</t>
  </si>
  <si>
    <t>Жуклин А.С.</t>
  </si>
  <si>
    <t>Иван</t>
  </si>
  <si>
    <t>Алексеева</t>
  </si>
  <si>
    <t>Игоревна</t>
  </si>
  <si>
    <t>Матвей</t>
  </si>
  <si>
    <t>МКОУ Среднеагинская СОШ</t>
  </si>
  <si>
    <t>Шипицына Д.А.</t>
  </si>
  <si>
    <t>Шевчук</t>
  </si>
  <si>
    <t>Степановна</t>
  </si>
  <si>
    <t>Холтурина</t>
  </si>
  <si>
    <t>Валентина</t>
  </si>
  <si>
    <t>МКОУ Унерская СОШ</t>
  </si>
  <si>
    <t>Лаптева Э.Я.</t>
  </si>
  <si>
    <t>Колобов</t>
  </si>
  <si>
    <t>Олегович</t>
  </si>
  <si>
    <t>МБОУ "Агинская СОШ №2"</t>
  </si>
  <si>
    <t>Зевакина Ю.Д.</t>
  </si>
  <si>
    <t>Вероника</t>
  </si>
  <si>
    <t>Егоров</t>
  </si>
  <si>
    <t>Борисович</t>
  </si>
  <si>
    <t xml:space="preserve">Артём </t>
  </si>
  <si>
    <t>Кремнева</t>
  </si>
  <si>
    <t>Наталья</t>
  </si>
  <si>
    <t>27.082007.</t>
  </si>
  <si>
    <t>Тарханов</t>
  </si>
  <si>
    <t>Пупкевич</t>
  </si>
  <si>
    <t>Карпов</t>
  </si>
  <si>
    <t xml:space="preserve">Арутюнян </t>
  </si>
  <si>
    <t xml:space="preserve">Милена </t>
  </si>
  <si>
    <t>Ашотовна</t>
  </si>
  <si>
    <t>МКОУ Вознесенская СОШ</t>
  </si>
  <si>
    <t>Каер Н. И</t>
  </si>
  <si>
    <t>Рудель</t>
  </si>
  <si>
    <t>Валерьевна</t>
  </si>
  <si>
    <t xml:space="preserve">Шикунова </t>
  </si>
  <si>
    <t>МКОУ Вознесеская СОШ</t>
  </si>
  <si>
    <t xml:space="preserve">Винс </t>
  </si>
  <si>
    <t xml:space="preserve">Протокол проведения муниципального этапа всероссийской олимпиады школьников 2022-2023 уч.год </t>
  </si>
  <si>
    <t>Б-7-1</t>
  </si>
  <si>
    <t>Б-7-2</t>
  </si>
  <si>
    <t>Б-7-3</t>
  </si>
  <si>
    <t>Б-8-1</t>
  </si>
  <si>
    <t>Б-8-2</t>
  </si>
  <si>
    <t>Б-8-3</t>
  </si>
  <si>
    <t>Б-8-4</t>
  </si>
  <si>
    <t>Б-8-5</t>
  </si>
  <si>
    <t>Б-9-1</t>
  </si>
  <si>
    <t>Б-9-2</t>
  </si>
  <si>
    <t>Б-9-3</t>
  </si>
  <si>
    <t>Б-9-4</t>
  </si>
  <si>
    <t>Б-9-5</t>
  </si>
  <si>
    <t>Б-9-6</t>
  </si>
  <si>
    <t>Б-10-1</t>
  </si>
  <si>
    <t>Б-10-2</t>
  </si>
  <si>
    <t>Б-10-3</t>
  </si>
  <si>
    <t>Б-10-4</t>
  </si>
  <si>
    <t>Б-10-5</t>
  </si>
  <si>
    <t xml:space="preserve"> Б-11-2</t>
  </si>
  <si>
    <t>Б-11-1</t>
  </si>
  <si>
    <t>Петухова</t>
  </si>
  <si>
    <t>Б-9-7</t>
  </si>
  <si>
    <t>МКОУ Большеарбайская СОШ</t>
  </si>
  <si>
    <t>Поддубская Е.П</t>
  </si>
  <si>
    <t>Б-7-4</t>
  </si>
  <si>
    <t>Б-7-5</t>
  </si>
  <si>
    <t>17</t>
  </si>
  <si>
    <t>максимальное количество баллов 40</t>
  </si>
  <si>
    <t>25,5</t>
  </si>
  <si>
    <t>29,5</t>
  </si>
  <si>
    <t>22,5</t>
  </si>
  <si>
    <t>победитель</t>
  </si>
  <si>
    <t>призер</t>
  </si>
  <si>
    <t>участник</t>
  </si>
  <si>
    <t>максимальное количество баллов 58</t>
  </si>
  <si>
    <t>39</t>
  </si>
  <si>
    <t xml:space="preserve">победитель </t>
  </si>
  <si>
    <t>максимальное количество баллов 79</t>
  </si>
  <si>
    <t>максимальное количество баллов 87</t>
  </si>
  <si>
    <t>52</t>
  </si>
  <si>
    <t>максимальное количество баллов 100</t>
  </si>
  <si>
    <t>46,5</t>
  </si>
  <si>
    <t>19</t>
  </si>
  <si>
    <t>Председатель жюри ___________________________</t>
  </si>
  <si>
    <t>Члены жюри: __________________________________</t>
  </si>
  <si>
    <t>_______________________________________________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</si>
</sst>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 applyAlignment="1">
      <alignment horizontal="left"/>
    </xf>
    <xf numFmtId="0" fontId="4" fillId="0" borderId="0" xfId="0" applyFont="1"/>
    <xf numFmtId="0" fontId="6" fillId="0" borderId="0" xfId="0" applyFont="1"/>
    <xf numFmtId="0" fontId="1" fillId="0" borderId="0" xfId="0" applyFont="1"/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wrapText="1"/>
    </xf>
    <xf numFmtId="49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7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1" fontId="16" fillId="4" borderId="1" xfId="0" applyNumberFormat="1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 wrapText="1"/>
    </xf>
    <xf numFmtId="1" fontId="16" fillId="4" borderId="1" xfId="0" applyNumberFormat="1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/>
    </xf>
    <xf numFmtId="49" fontId="17" fillId="4" borderId="1" xfId="0" applyNumberFormat="1" applyFont="1" applyFill="1" applyBorder="1" applyAlignment="1">
      <alignment horizontal="left" wrapText="1"/>
    </xf>
    <xf numFmtId="14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/>
    </xf>
    <xf numFmtId="14" fontId="11" fillId="4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wrapText="1"/>
    </xf>
    <xf numFmtId="0" fontId="3" fillId="4" borderId="2" xfId="0" applyFont="1" applyFill="1" applyBorder="1" applyAlignment="1">
      <alignment horizontal="left" wrapText="1"/>
    </xf>
    <xf numFmtId="0" fontId="0" fillId="0" borderId="1" xfId="0" applyBorder="1"/>
    <xf numFmtId="0" fontId="17" fillId="4" borderId="6" xfId="0" applyFont="1" applyFill="1" applyBorder="1" applyAlignment="1">
      <alignment horizontal="left" wrapText="1"/>
    </xf>
    <xf numFmtId="14" fontId="3" fillId="4" borderId="1" xfId="0" applyNumberFormat="1" applyFont="1" applyFill="1" applyBorder="1" applyAlignment="1">
      <alignment horizontal="left" wrapText="1"/>
    </xf>
    <xf numFmtId="1" fontId="17" fillId="4" borderId="1" xfId="1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 wrapText="1"/>
    </xf>
    <xf numFmtId="1" fontId="16" fillId="0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14" fontId="3" fillId="4" borderId="1" xfId="0" applyNumberFormat="1" applyFont="1" applyFill="1" applyBorder="1" applyAlignment="1"/>
    <xf numFmtId="0" fontId="1" fillId="0" borderId="0" xfId="0" applyFont="1" applyAlignment="1"/>
    <xf numFmtId="0" fontId="18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4" borderId="1" xfId="0" applyFont="1" applyFill="1" applyBorder="1" applyAlignment="1">
      <alignment horizontal="left" vertical="top" wrapText="1"/>
    </xf>
    <xf numFmtId="49" fontId="17" fillId="4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7" xfId="0" applyBorder="1"/>
    <xf numFmtId="0" fontId="3" fillId="0" borderId="1" xfId="0" applyFont="1" applyBorder="1" applyAlignment="1"/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/>
    <xf numFmtId="0" fontId="1" fillId="0" borderId="6" xfId="0" applyFont="1" applyBorder="1" applyAlignment="1">
      <alignment horizontal="left" wrapText="1"/>
    </xf>
    <xf numFmtId="0" fontId="17" fillId="4" borderId="1" xfId="0" applyNumberFormat="1" applyFont="1" applyFill="1" applyBorder="1" applyAlignment="1">
      <alignment horizontal="left" wrapText="1"/>
    </xf>
    <xf numFmtId="0" fontId="3" fillId="3" borderId="8" xfId="0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="60" workbookViewId="0">
      <selection activeCell="K12" sqref="K12"/>
    </sheetView>
  </sheetViews>
  <sheetFormatPr defaultRowHeight="15"/>
  <cols>
    <col min="1" max="1" width="6.28515625" bestFit="1" customWidth="1"/>
    <col min="2" max="2" width="7.85546875" bestFit="1" customWidth="1"/>
    <col min="3" max="3" width="18.140625" customWidth="1"/>
    <col min="4" max="4" width="17.85546875" customWidth="1"/>
    <col min="5" max="5" width="18.28515625" customWidth="1"/>
    <col min="6" max="6" width="19.28515625" customWidth="1"/>
    <col min="7" max="7" width="33.28515625" customWidth="1"/>
    <col min="8" max="8" width="9.28515625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18.75">
      <c r="A1" s="54" t="s">
        <v>91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18.75">
      <c r="A2" s="3"/>
      <c r="B2" s="55" t="s">
        <v>13</v>
      </c>
      <c r="C2" s="55"/>
      <c r="D2" s="2"/>
      <c r="E2" s="2"/>
      <c r="F2" s="2"/>
      <c r="G2" s="56" t="s">
        <v>120</v>
      </c>
      <c r="H2" s="56"/>
      <c r="I2" s="56"/>
      <c r="J2" s="56"/>
      <c r="K2" s="2"/>
      <c r="L2" s="2"/>
    </row>
    <row r="3" spans="1:13" ht="19.5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31.5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  <c r="K4" s="13" t="s">
        <v>10</v>
      </c>
      <c r="L4" s="14" t="s">
        <v>11</v>
      </c>
    </row>
    <row r="5" spans="1:13" ht="15.75">
      <c r="A5" s="63">
        <v>1</v>
      </c>
      <c r="B5" s="37" t="s">
        <v>92</v>
      </c>
      <c r="C5" s="28" t="s">
        <v>40</v>
      </c>
      <c r="D5" s="28" t="s">
        <v>41</v>
      </c>
      <c r="E5" s="28" t="s">
        <v>18</v>
      </c>
      <c r="F5" s="51">
        <v>39889</v>
      </c>
      <c r="G5" s="21" t="s">
        <v>12</v>
      </c>
      <c r="H5" s="60" t="s">
        <v>19</v>
      </c>
      <c r="I5" s="21" t="s">
        <v>125</v>
      </c>
      <c r="J5" s="30" t="s">
        <v>135</v>
      </c>
      <c r="K5" s="41">
        <f>J5/0.4</f>
        <v>47.5</v>
      </c>
      <c r="L5" s="18" t="s">
        <v>17</v>
      </c>
    </row>
    <row r="6" spans="1:13" ht="17.25" customHeight="1">
      <c r="A6" s="63">
        <v>2</v>
      </c>
      <c r="B6" s="37" t="s">
        <v>117</v>
      </c>
      <c r="C6" s="64" t="s">
        <v>56</v>
      </c>
      <c r="D6" s="64" t="s">
        <v>36</v>
      </c>
      <c r="E6" s="64" t="s">
        <v>16</v>
      </c>
      <c r="F6" s="65">
        <v>39893</v>
      </c>
      <c r="G6" s="66" t="s">
        <v>115</v>
      </c>
      <c r="H6" s="42">
        <v>7</v>
      </c>
      <c r="I6" s="21" t="s">
        <v>125</v>
      </c>
      <c r="J6" s="67">
        <v>18</v>
      </c>
      <c r="K6" s="41">
        <f>J6/0.4</f>
        <v>45</v>
      </c>
      <c r="L6" s="66" t="s">
        <v>116</v>
      </c>
    </row>
    <row r="7" spans="1:13" ht="17.25" customHeight="1">
      <c r="A7" s="38">
        <v>3</v>
      </c>
      <c r="B7" s="23" t="s">
        <v>118</v>
      </c>
      <c r="C7" s="64" t="s">
        <v>113</v>
      </c>
      <c r="D7" s="64" t="s">
        <v>48</v>
      </c>
      <c r="E7" s="64" t="s">
        <v>43</v>
      </c>
      <c r="F7" s="68">
        <v>40168</v>
      </c>
      <c r="G7" s="64" t="s">
        <v>115</v>
      </c>
      <c r="H7" s="43">
        <v>7</v>
      </c>
      <c r="I7" s="21" t="s">
        <v>125</v>
      </c>
      <c r="J7" s="46">
        <v>18</v>
      </c>
      <c r="K7" s="41">
        <f>J7/0.4</f>
        <v>45</v>
      </c>
      <c r="L7" s="64" t="s">
        <v>116</v>
      </c>
    </row>
    <row r="8" spans="1:13" ht="15.75">
      <c r="A8" s="38">
        <v>4</v>
      </c>
      <c r="B8" s="21" t="s">
        <v>93</v>
      </c>
      <c r="C8" s="28" t="s">
        <v>38</v>
      </c>
      <c r="D8" s="28" t="s">
        <v>35</v>
      </c>
      <c r="E8" s="28" t="s">
        <v>39</v>
      </c>
      <c r="F8" s="51">
        <v>40079</v>
      </c>
      <c r="G8" s="21" t="s">
        <v>12</v>
      </c>
      <c r="H8" s="60" t="s">
        <v>22</v>
      </c>
      <c r="I8" s="21" t="s">
        <v>126</v>
      </c>
      <c r="J8" s="61" t="s">
        <v>119</v>
      </c>
      <c r="K8" s="41">
        <f>17/0.4</f>
        <v>42.5</v>
      </c>
      <c r="L8" s="18" t="s">
        <v>17</v>
      </c>
    </row>
    <row r="9" spans="1:13" ht="15.75">
      <c r="A9" s="38">
        <v>5</v>
      </c>
      <c r="B9" s="21" t="s">
        <v>94</v>
      </c>
      <c r="C9" s="49" t="s">
        <v>72</v>
      </c>
      <c r="D9" s="50" t="s">
        <v>32</v>
      </c>
      <c r="E9" s="50" t="s">
        <v>73</v>
      </c>
      <c r="F9" s="51">
        <v>39808</v>
      </c>
      <c r="G9" s="51" t="s">
        <v>69</v>
      </c>
      <c r="H9" s="22">
        <v>7</v>
      </c>
      <c r="I9" s="50" t="s">
        <v>126</v>
      </c>
      <c r="J9" s="34">
        <v>16</v>
      </c>
      <c r="K9" s="41">
        <f>J9/0.4</f>
        <v>40</v>
      </c>
      <c r="L9" s="50" t="s">
        <v>70</v>
      </c>
    </row>
    <row r="10" spans="1:13">
      <c r="C10" s="52"/>
      <c r="D10" s="53"/>
      <c r="E10" s="52"/>
      <c r="F10" s="52"/>
      <c r="G10" s="52"/>
      <c r="H10" s="52"/>
      <c r="I10" s="52"/>
      <c r="J10" s="52"/>
      <c r="K10" s="52"/>
      <c r="L10" s="52"/>
    </row>
    <row r="11" spans="1:13">
      <c r="B11" t="s">
        <v>136</v>
      </c>
    </row>
    <row r="12" spans="1:13">
      <c r="B12" t="s">
        <v>137</v>
      </c>
    </row>
    <row r="13" spans="1:13">
      <c r="B13" t="s">
        <v>138</v>
      </c>
    </row>
    <row r="14" spans="1:13">
      <c r="B14" t="s">
        <v>138</v>
      </c>
    </row>
  </sheetData>
  <autoFilter ref="A4:L9">
    <sortState ref="A5:L9">
      <sortCondition descending="1" ref="J4:J9"/>
    </sortState>
  </autoFilter>
  <sortState ref="A5:L18">
    <sortCondition descending="1" ref="J4"/>
  </sortState>
  <mergeCells count="3">
    <mergeCell ref="A1:L1"/>
    <mergeCell ref="B2:C2"/>
    <mergeCell ref="G2:J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="60" workbookViewId="0">
      <selection activeCell="B11" sqref="B11:F14"/>
    </sheetView>
  </sheetViews>
  <sheetFormatPr defaultRowHeight="15"/>
  <cols>
    <col min="1" max="1" width="6.28515625" bestFit="1" customWidth="1"/>
    <col min="2" max="2" width="7.85546875" bestFit="1" customWidth="1"/>
    <col min="3" max="3" width="20.42578125" customWidth="1"/>
    <col min="4" max="4" width="14.85546875" customWidth="1"/>
    <col min="5" max="5" width="16.42578125" customWidth="1"/>
    <col min="6" max="6" width="19.28515625" customWidth="1"/>
    <col min="7" max="7" width="34.42578125" customWidth="1"/>
    <col min="8" max="8" width="9.28515625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18.75">
      <c r="A1" s="54" t="s">
        <v>91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18.75">
      <c r="A2" s="3"/>
      <c r="B2" s="55" t="s">
        <v>13</v>
      </c>
      <c r="C2" s="55"/>
      <c r="D2" s="2"/>
      <c r="E2" s="2"/>
      <c r="F2" s="2"/>
      <c r="G2" s="56" t="s">
        <v>127</v>
      </c>
      <c r="H2" s="56"/>
      <c r="I2" s="56"/>
      <c r="J2" s="56"/>
      <c r="K2" s="2"/>
      <c r="L2" s="2"/>
    </row>
    <row r="3" spans="1:13" ht="19.5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6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  <c r="K4" s="8" t="s">
        <v>10</v>
      </c>
      <c r="L4" s="9" t="s">
        <v>11</v>
      </c>
    </row>
    <row r="5" spans="1:13" ht="15.75">
      <c r="A5" s="21">
        <v>1</v>
      </c>
      <c r="B5" s="27" t="s">
        <v>98</v>
      </c>
      <c r="C5" s="28" t="s">
        <v>67</v>
      </c>
      <c r="D5" s="32" t="s">
        <v>58</v>
      </c>
      <c r="E5" s="28" t="s">
        <v>68</v>
      </c>
      <c r="F5" s="33">
        <v>39459</v>
      </c>
      <c r="G5" s="21" t="s">
        <v>65</v>
      </c>
      <c r="H5" s="28">
        <v>8</v>
      </c>
      <c r="I5" s="21" t="s">
        <v>124</v>
      </c>
      <c r="J5" s="30" t="s">
        <v>122</v>
      </c>
      <c r="K5" s="41">
        <f>J5/0.58</f>
        <v>50.862068965517246</v>
      </c>
      <c r="L5" s="18" t="s">
        <v>66</v>
      </c>
    </row>
    <row r="6" spans="1:13" ht="15.75">
      <c r="A6" s="21">
        <v>2</v>
      </c>
      <c r="B6" s="27" t="s">
        <v>95</v>
      </c>
      <c r="C6" s="28" t="s">
        <v>45</v>
      </c>
      <c r="D6" s="28" t="s">
        <v>46</v>
      </c>
      <c r="E6" s="28" t="s">
        <v>47</v>
      </c>
      <c r="F6" s="29">
        <v>39727</v>
      </c>
      <c r="G6" s="21" t="s">
        <v>12</v>
      </c>
      <c r="H6" s="28" t="s">
        <v>25</v>
      </c>
      <c r="I6" s="21" t="s">
        <v>125</v>
      </c>
      <c r="J6" s="30" t="s">
        <v>121</v>
      </c>
      <c r="K6" s="41">
        <f>J6/0.58</f>
        <v>43.965517241379317</v>
      </c>
      <c r="L6" s="18" t="s">
        <v>17</v>
      </c>
    </row>
    <row r="7" spans="1:13" ht="15.75">
      <c r="A7" s="21">
        <v>3</v>
      </c>
      <c r="B7" s="27" t="s">
        <v>99</v>
      </c>
      <c r="C7" s="28" t="s">
        <v>20</v>
      </c>
      <c r="D7" s="28" t="s">
        <v>37</v>
      </c>
      <c r="E7" s="28" t="s">
        <v>21</v>
      </c>
      <c r="F7" s="33">
        <v>39370</v>
      </c>
      <c r="G7" s="21" t="s">
        <v>12</v>
      </c>
      <c r="H7" s="28" t="s">
        <v>23</v>
      </c>
      <c r="I7" s="21" t="s">
        <v>126</v>
      </c>
      <c r="J7" s="30" t="s">
        <v>123</v>
      </c>
      <c r="K7" s="41">
        <f>J7/0.58</f>
        <v>38.793103448275865</v>
      </c>
      <c r="L7" s="18" t="s">
        <v>17</v>
      </c>
    </row>
    <row r="8" spans="1:13" ht="15.75">
      <c r="A8" s="21">
        <v>4</v>
      </c>
      <c r="B8" s="27" t="s">
        <v>96</v>
      </c>
      <c r="C8" s="23" t="s">
        <v>61</v>
      </c>
      <c r="D8" s="22" t="s">
        <v>48</v>
      </c>
      <c r="E8" s="22" t="s">
        <v>43</v>
      </c>
      <c r="F8" s="29">
        <v>39630</v>
      </c>
      <c r="G8" s="24" t="s">
        <v>59</v>
      </c>
      <c r="H8" s="22">
        <v>8</v>
      </c>
      <c r="I8" s="22" t="s">
        <v>126</v>
      </c>
      <c r="J8" s="32">
        <v>18</v>
      </c>
      <c r="K8" s="41">
        <f>J8/0.58</f>
        <v>31.03448275862069</v>
      </c>
      <c r="L8" s="21" t="s">
        <v>60</v>
      </c>
    </row>
    <row r="9" spans="1:13" ht="15.75">
      <c r="A9" s="21">
        <v>5</v>
      </c>
      <c r="B9" s="27" t="s">
        <v>97</v>
      </c>
      <c r="C9" s="23" t="s">
        <v>63</v>
      </c>
      <c r="D9" s="22" t="s">
        <v>49</v>
      </c>
      <c r="E9" s="22" t="s">
        <v>42</v>
      </c>
      <c r="F9" s="29">
        <v>39630</v>
      </c>
      <c r="G9" s="24" t="s">
        <v>59</v>
      </c>
      <c r="H9" s="22">
        <v>8</v>
      </c>
      <c r="I9" s="22" t="s">
        <v>126</v>
      </c>
      <c r="J9" s="32">
        <v>17</v>
      </c>
      <c r="K9" s="41">
        <f>J9/0.58</f>
        <v>29.31034482758621</v>
      </c>
      <c r="L9" s="21" t="s">
        <v>60</v>
      </c>
    </row>
    <row r="10" spans="1:13">
      <c r="B10" s="38"/>
    </row>
    <row r="11" spans="1:13">
      <c r="B11" t="s">
        <v>136</v>
      </c>
    </row>
    <row r="12" spans="1:13">
      <c r="B12" t="s">
        <v>137</v>
      </c>
    </row>
    <row r="13" spans="1:13">
      <c r="B13" t="s">
        <v>138</v>
      </c>
    </row>
    <row r="14" spans="1:13">
      <c r="B14" t="s">
        <v>138</v>
      </c>
    </row>
  </sheetData>
  <autoFilter ref="A4:L9">
    <sortState ref="A5:L9">
      <sortCondition descending="1" ref="K4:K9"/>
    </sortState>
  </autoFilter>
  <sortState ref="A5:L23">
    <sortCondition descending="1" ref="J4"/>
  </sortState>
  <mergeCells count="3">
    <mergeCell ref="A1:L1"/>
    <mergeCell ref="B2:C2"/>
    <mergeCell ref="G2:J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B13" sqref="B13:F16"/>
    </sheetView>
  </sheetViews>
  <sheetFormatPr defaultRowHeight="15"/>
  <cols>
    <col min="1" max="1" width="6.28515625" bestFit="1" customWidth="1"/>
    <col min="2" max="2" width="7.85546875" bestFit="1" customWidth="1"/>
    <col min="3" max="3" width="20.42578125" customWidth="1"/>
    <col min="4" max="4" width="14.140625" customWidth="1"/>
    <col min="5" max="5" width="16.42578125" customWidth="1"/>
    <col min="6" max="6" width="19.28515625" customWidth="1"/>
    <col min="7" max="7" width="29.28515625" customWidth="1"/>
    <col min="8" max="8" width="9.28515625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18.75">
      <c r="A1" s="54" t="s">
        <v>91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18.75">
      <c r="A2" s="3"/>
      <c r="B2" s="55" t="s">
        <v>13</v>
      </c>
      <c r="C2" s="55"/>
      <c r="D2" s="2"/>
      <c r="E2" s="2"/>
      <c r="F2" s="2"/>
      <c r="G2" s="56" t="s">
        <v>130</v>
      </c>
      <c r="H2" s="56"/>
      <c r="I2" s="56"/>
      <c r="J2" s="56"/>
      <c r="K2" s="2"/>
      <c r="L2" s="2"/>
    </row>
    <row r="3" spans="1:13" ht="19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31.5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7" t="s">
        <v>9</v>
      </c>
      <c r="K4" s="13" t="s">
        <v>10</v>
      </c>
      <c r="L4" s="14" t="s">
        <v>11</v>
      </c>
    </row>
    <row r="5" spans="1:13" ht="15.75">
      <c r="A5" s="32">
        <v>1</v>
      </c>
      <c r="B5" s="38" t="s">
        <v>114</v>
      </c>
      <c r="C5" s="23" t="s">
        <v>78</v>
      </c>
      <c r="D5" s="22" t="s">
        <v>41</v>
      </c>
      <c r="E5" s="22" t="s">
        <v>68</v>
      </c>
      <c r="F5" s="29">
        <v>39269</v>
      </c>
      <c r="G5" s="29" t="s">
        <v>69</v>
      </c>
      <c r="H5" s="22">
        <v>9</v>
      </c>
      <c r="I5" s="20" t="s">
        <v>129</v>
      </c>
      <c r="J5" s="34">
        <v>42.5</v>
      </c>
      <c r="K5" s="41">
        <f>J5/0.79</f>
        <v>53.797468354430379</v>
      </c>
      <c r="L5" s="22" t="s">
        <v>70</v>
      </c>
    </row>
    <row r="6" spans="1:13" ht="15.75">
      <c r="A6" s="32">
        <v>2</v>
      </c>
      <c r="B6" s="38" t="s">
        <v>100</v>
      </c>
      <c r="C6" s="23" t="s">
        <v>61</v>
      </c>
      <c r="D6" s="22" t="s">
        <v>64</v>
      </c>
      <c r="E6" s="22" t="s">
        <v>62</v>
      </c>
      <c r="F6" s="29">
        <v>39320</v>
      </c>
      <c r="G6" s="24" t="s">
        <v>59</v>
      </c>
      <c r="H6" s="22">
        <v>9</v>
      </c>
      <c r="I6" s="20" t="s">
        <v>125</v>
      </c>
      <c r="J6" s="32">
        <v>40</v>
      </c>
      <c r="K6" s="41">
        <f>J6/0.79</f>
        <v>50.632911392405063</v>
      </c>
      <c r="L6" s="21" t="s">
        <v>60</v>
      </c>
    </row>
    <row r="7" spans="1:13" ht="15.75">
      <c r="A7" s="32">
        <v>3</v>
      </c>
      <c r="B7" s="38" t="s">
        <v>105</v>
      </c>
      <c r="C7" s="23" t="s">
        <v>86</v>
      </c>
      <c r="D7" s="23" t="s">
        <v>71</v>
      </c>
      <c r="E7" s="25" t="s">
        <v>87</v>
      </c>
      <c r="F7" s="31">
        <v>39243</v>
      </c>
      <c r="G7" s="26" t="s">
        <v>84</v>
      </c>
      <c r="H7" s="26">
        <v>9</v>
      </c>
      <c r="I7" s="19" t="s">
        <v>125</v>
      </c>
      <c r="J7" s="23">
        <v>39.5</v>
      </c>
      <c r="K7" s="41">
        <f>J7/0.79</f>
        <v>50</v>
      </c>
      <c r="L7" s="23" t="s">
        <v>85</v>
      </c>
    </row>
    <row r="8" spans="1:13" ht="15.75">
      <c r="A8" s="32">
        <v>4</v>
      </c>
      <c r="B8" s="38" t="s">
        <v>101</v>
      </c>
      <c r="C8" s="28" t="s">
        <v>26</v>
      </c>
      <c r="D8" s="28" t="s">
        <v>24</v>
      </c>
      <c r="E8" s="28" t="s">
        <v>15</v>
      </c>
      <c r="F8" s="33">
        <v>39121</v>
      </c>
      <c r="G8" s="21" t="s">
        <v>12</v>
      </c>
      <c r="H8" s="28" t="s">
        <v>29</v>
      </c>
      <c r="I8" s="21" t="s">
        <v>126</v>
      </c>
      <c r="J8" s="30" t="s">
        <v>128</v>
      </c>
      <c r="K8" s="41">
        <f>J8/0.79</f>
        <v>49.367088607594937</v>
      </c>
      <c r="L8" s="18" t="s">
        <v>17</v>
      </c>
    </row>
    <row r="9" spans="1:13" ht="15.75">
      <c r="A9" s="32">
        <v>5</v>
      </c>
      <c r="B9" s="38" t="s">
        <v>104</v>
      </c>
      <c r="C9" s="42" t="s">
        <v>90</v>
      </c>
      <c r="D9" s="43" t="s">
        <v>74</v>
      </c>
      <c r="E9" s="43" t="s">
        <v>42</v>
      </c>
      <c r="F9" s="44">
        <v>39122</v>
      </c>
      <c r="G9" s="45" t="s">
        <v>69</v>
      </c>
      <c r="H9" s="43">
        <v>9</v>
      </c>
      <c r="I9" s="21" t="s">
        <v>126</v>
      </c>
      <c r="J9" s="46">
        <v>39</v>
      </c>
      <c r="K9" s="41">
        <f>J9/0.79</f>
        <v>49.367088607594937</v>
      </c>
      <c r="L9" s="62" t="s">
        <v>70</v>
      </c>
    </row>
    <row r="10" spans="1:13" ht="15.75">
      <c r="A10" s="32">
        <v>6</v>
      </c>
      <c r="B10" s="38" t="s">
        <v>102</v>
      </c>
      <c r="C10" s="23" t="s">
        <v>75</v>
      </c>
      <c r="D10" s="22" t="s">
        <v>76</v>
      </c>
      <c r="E10" s="22" t="s">
        <v>16</v>
      </c>
      <c r="F10" s="29" t="s">
        <v>77</v>
      </c>
      <c r="G10" s="29" t="s">
        <v>69</v>
      </c>
      <c r="H10" s="22">
        <v>9</v>
      </c>
      <c r="I10" s="21" t="s">
        <v>126</v>
      </c>
      <c r="J10" s="34">
        <v>36.5</v>
      </c>
      <c r="K10" s="41">
        <f>J10/0.79</f>
        <v>46.202531645569621</v>
      </c>
      <c r="L10" s="22" t="s">
        <v>70</v>
      </c>
    </row>
    <row r="11" spans="1:13" ht="15.75">
      <c r="A11" s="32">
        <v>7</v>
      </c>
      <c r="B11" s="38" t="s">
        <v>103</v>
      </c>
      <c r="C11" s="47" t="s">
        <v>79</v>
      </c>
      <c r="D11" s="47" t="s">
        <v>36</v>
      </c>
      <c r="E11" s="47" t="s">
        <v>57</v>
      </c>
      <c r="F11" s="44">
        <v>39258</v>
      </c>
      <c r="G11" s="45" t="s">
        <v>69</v>
      </c>
      <c r="H11" s="48">
        <v>9</v>
      </c>
      <c r="I11" s="21" t="s">
        <v>126</v>
      </c>
      <c r="J11" s="46">
        <v>32</v>
      </c>
      <c r="K11" s="41">
        <f>J11/0.79</f>
        <v>40.506329113924046</v>
      </c>
      <c r="L11" s="69" t="s">
        <v>70</v>
      </c>
    </row>
    <row r="13" spans="1:13">
      <c r="B13" t="s">
        <v>136</v>
      </c>
    </row>
    <row r="14" spans="1:13">
      <c r="B14" t="s">
        <v>137</v>
      </c>
    </row>
    <row r="15" spans="1:13">
      <c r="B15" t="s">
        <v>138</v>
      </c>
    </row>
    <row r="16" spans="1:13">
      <c r="B16" t="s">
        <v>138</v>
      </c>
    </row>
  </sheetData>
  <autoFilter ref="A4:L11">
    <sortState ref="A5:L11">
      <sortCondition descending="1" ref="K4:K11"/>
    </sortState>
  </autoFilter>
  <sortState ref="A5:L29">
    <sortCondition descending="1" ref="J4"/>
  </sortState>
  <mergeCells count="3">
    <mergeCell ref="A1:L1"/>
    <mergeCell ref="B2:C2"/>
    <mergeCell ref="G2:J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="80" zoomScaleSheetLayoutView="80" workbookViewId="0">
      <selection activeCell="I22" sqref="I22"/>
    </sheetView>
  </sheetViews>
  <sheetFormatPr defaultRowHeight="15"/>
  <cols>
    <col min="1" max="1" width="6.28515625" bestFit="1" customWidth="1"/>
    <col min="2" max="2" width="7.85546875" bestFit="1" customWidth="1"/>
    <col min="3" max="3" width="18.28515625" customWidth="1"/>
    <col min="4" max="4" width="13" customWidth="1"/>
    <col min="5" max="5" width="16.42578125" customWidth="1"/>
    <col min="6" max="6" width="19.28515625" customWidth="1"/>
    <col min="7" max="7" width="32.42578125" customWidth="1"/>
    <col min="8" max="8" width="9.28515625" customWidth="1"/>
    <col min="9" max="9" width="13.5703125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18.75">
      <c r="A1" s="54" t="s">
        <v>91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3" ht="18.75">
      <c r="A2" s="3"/>
      <c r="B2" s="55" t="s">
        <v>13</v>
      </c>
      <c r="C2" s="55"/>
      <c r="D2" s="2"/>
      <c r="E2" s="2"/>
      <c r="F2" s="2"/>
      <c r="G2" s="56" t="s">
        <v>131</v>
      </c>
      <c r="H2" s="56"/>
      <c r="I2" s="56"/>
      <c r="J2" s="56"/>
      <c r="K2" s="2"/>
      <c r="L2" s="2"/>
    </row>
    <row r="3" spans="1:13" ht="19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31.5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  <c r="K4" s="13" t="s">
        <v>10</v>
      </c>
      <c r="L4" s="14" t="s">
        <v>11</v>
      </c>
    </row>
    <row r="5" spans="1:13" ht="15.75">
      <c r="A5" s="36">
        <v>1</v>
      </c>
      <c r="B5" s="37" t="s">
        <v>108</v>
      </c>
      <c r="C5" s="28" t="s">
        <v>27</v>
      </c>
      <c r="D5" s="28" t="s">
        <v>28</v>
      </c>
      <c r="E5" s="28" t="s">
        <v>21</v>
      </c>
      <c r="F5" s="29">
        <v>39003</v>
      </c>
      <c r="G5" s="21" t="s">
        <v>12</v>
      </c>
      <c r="H5" s="28">
        <v>10</v>
      </c>
      <c r="I5" s="21" t="s">
        <v>124</v>
      </c>
      <c r="J5" s="70">
        <v>49</v>
      </c>
      <c r="K5" s="35">
        <f>J5/0.87</f>
        <v>56.321839080459768</v>
      </c>
      <c r="L5" s="18" t="s">
        <v>17</v>
      </c>
    </row>
    <row r="6" spans="1:13" ht="15.75">
      <c r="A6" s="36">
        <v>2</v>
      </c>
      <c r="B6" s="37" t="s">
        <v>106</v>
      </c>
      <c r="C6" s="23" t="s">
        <v>88</v>
      </c>
      <c r="D6" s="23" t="s">
        <v>35</v>
      </c>
      <c r="E6" s="23" t="s">
        <v>14</v>
      </c>
      <c r="F6" s="31">
        <v>39080</v>
      </c>
      <c r="G6" s="26" t="s">
        <v>89</v>
      </c>
      <c r="H6" s="23">
        <v>10</v>
      </c>
      <c r="I6" s="19" t="s">
        <v>125</v>
      </c>
      <c r="J6" s="23">
        <v>39</v>
      </c>
      <c r="K6" s="35">
        <f>J6/0.87</f>
        <v>44.827586206896555</v>
      </c>
      <c r="L6" s="23" t="s">
        <v>85</v>
      </c>
    </row>
    <row r="7" spans="1:13" ht="15.75">
      <c r="A7" s="36">
        <v>3</v>
      </c>
      <c r="B7" s="37" t="s">
        <v>107</v>
      </c>
      <c r="C7" s="23" t="s">
        <v>81</v>
      </c>
      <c r="D7" s="22" t="s">
        <v>82</v>
      </c>
      <c r="E7" s="22" t="s">
        <v>83</v>
      </c>
      <c r="F7" s="29">
        <v>38750</v>
      </c>
      <c r="G7" s="29" t="s">
        <v>69</v>
      </c>
      <c r="H7" s="22">
        <v>10</v>
      </c>
      <c r="I7" s="20" t="s">
        <v>125</v>
      </c>
      <c r="J7" s="32">
        <v>38.5</v>
      </c>
      <c r="K7" s="35">
        <f t="shared" ref="K7:K8" si="0">J7/0.87</f>
        <v>44.252873563218394</v>
      </c>
      <c r="L7" s="22" t="s">
        <v>70</v>
      </c>
    </row>
    <row r="8" spans="1:13" ht="15.75">
      <c r="A8" s="36">
        <v>4</v>
      </c>
      <c r="B8" s="37" t="s">
        <v>110</v>
      </c>
      <c r="C8" s="28" t="s">
        <v>30</v>
      </c>
      <c r="D8" s="28" t="s">
        <v>31</v>
      </c>
      <c r="E8" s="28" t="s">
        <v>16</v>
      </c>
      <c r="F8" s="29">
        <v>38770</v>
      </c>
      <c r="G8" s="21" t="s">
        <v>12</v>
      </c>
      <c r="H8" s="28">
        <v>10</v>
      </c>
      <c r="I8" s="20" t="s">
        <v>126</v>
      </c>
      <c r="J8" s="70">
        <v>37.5</v>
      </c>
      <c r="K8" s="35">
        <f t="shared" si="0"/>
        <v>43.103448275862071</v>
      </c>
      <c r="L8" s="39" t="s">
        <v>17</v>
      </c>
    </row>
    <row r="9" spans="1:13" ht="15.75">
      <c r="A9" s="71">
        <v>5</v>
      </c>
      <c r="B9" s="37" t="s">
        <v>109</v>
      </c>
      <c r="C9" s="23" t="s">
        <v>80</v>
      </c>
      <c r="D9" s="22" t="s">
        <v>55</v>
      </c>
      <c r="E9" s="22" t="s">
        <v>44</v>
      </c>
      <c r="F9" s="29">
        <v>38833</v>
      </c>
      <c r="G9" s="29" t="s">
        <v>69</v>
      </c>
      <c r="H9" s="22">
        <v>10</v>
      </c>
      <c r="I9" s="20" t="s">
        <v>126</v>
      </c>
      <c r="J9" s="32">
        <v>21</v>
      </c>
      <c r="K9" s="35">
        <f>J9/0.87</f>
        <v>24.137931034482758</v>
      </c>
      <c r="L9" s="22" t="s">
        <v>70</v>
      </c>
    </row>
    <row r="10" spans="1:13">
      <c r="C10" s="15"/>
      <c r="D10" s="15"/>
    </row>
    <row r="11" spans="1:13">
      <c r="B11" t="s">
        <v>136</v>
      </c>
    </row>
    <row r="12" spans="1:13">
      <c r="B12" t="s">
        <v>137</v>
      </c>
      <c r="D12" s="16"/>
    </row>
    <row r="13" spans="1:13">
      <c r="B13" t="s">
        <v>138</v>
      </c>
    </row>
    <row r="14" spans="1:13">
      <c r="B14" t="s">
        <v>138</v>
      </c>
    </row>
  </sheetData>
  <autoFilter ref="A4:U4">
    <sortState ref="A5:M10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70" orientation="landscape" horizontalDpi="180" verticalDpi="180" r:id="rId1"/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1"/>
  <sheetViews>
    <sheetView tabSelected="1" view="pageBreakPreview" zoomScale="93" zoomScaleSheetLayoutView="93" workbookViewId="0">
      <selection activeCell="B8" sqref="B8:E11"/>
    </sheetView>
  </sheetViews>
  <sheetFormatPr defaultRowHeight="15"/>
  <cols>
    <col min="1" max="1" width="6.28515625" bestFit="1" customWidth="1"/>
    <col min="2" max="2" width="7.85546875" bestFit="1" customWidth="1"/>
    <col min="3" max="3" width="20.42578125" customWidth="1"/>
    <col min="4" max="4" width="19.85546875" customWidth="1"/>
    <col min="5" max="5" width="16.42578125" customWidth="1"/>
    <col min="6" max="6" width="19.28515625" customWidth="1"/>
    <col min="7" max="7" width="29.28515625" customWidth="1"/>
    <col min="8" max="8" width="9.28515625" customWidth="1"/>
    <col min="9" max="9" width="13.5703125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0.25">
      <c r="A1" s="57" t="s">
        <v>91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</row>
    <row r="2" spans="1:13" ht="20.25">
      <c r="A2" s="3"/>
      <c r="B2" s="58" t="s">
        <v>13</v>
      </c>
      <c r="C2" s="59"/>
      <c r="D2" s="4"/>
      <c r="E2" s="4"/>
      <c r="F2" s="4"/>
      <c r="G2" s="56" t="s">
        <v>133</v>
      </c>
      <c r="H2" s="56"/>
      <c r="I2" s="56"/>
      <c r="J2" s="56"/>
      <c r="K2" s="17"/>
      <c r="L2" s="4"/>
    </row>
    <row r="3" spans="1:13" ht="19.5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6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  <c r="K4" s="8" t="s">
        <v>10</v>
      </c>
      <c r="L4" s="9" t="s">
        <v>11</v>
      </c>
    </row>
    <row r="5" spans="1:13" ht="31.5">
      <c r="A5" s="21"/>
      <c r="B5" s="21" t="s">
        <v>111</v>
      </c>
      <c r="C5" s="28" t="s">
        <v>33</v>
      </c>
      <c r="D5" s="28" t="s">
        <v>32</v>
      </c>
      <c r="E5" s="28" t="s">
        <v>34</v>
      </c>
      <c r="F5" s="29">
        <v>38464</v>
      </c>
      <c r="G5" s="21" t="s">
        <v>12</v>
      </c>
      <c r="H5" s="28">
        <v>11</v>
      </c>
      <c r="I5" s="21" t="s">
        <v>124</v>
      </c>
      <c r="J5" s="30" t="s">
        <v>132</v>
      </c>
      <c r="K5" s="41">
        <f>52/1</f>
        <v>52</v>
      </c>
      <c r="L5" s="18" t="s">
        <v>17</v>
      </c>
    </row>
    <row r="6" spans="1:13" ht="15.75">
      <c r="A6" s="21"/>
      <c r="B6" s="32" t="s">
        <v>112</v>
      </c>
      <c r="C6" s="21" t="s">
        <v>50</v>
      </c>
      <c r="D6" s="21" t="s">
        <v>51</v>
      </c>
      <c r="E6" s="21" t="s">
        <v>52</v>
      </c>
      <c r="F6" s="40">
        <v>38336</v>
      </c>
      <c r="G6" s="21" t="s">
        <v>53</v>
      </c>
      <c r="H6" s="21">
        <v>11</v>
      </c>
      <c r="I6" s="21" t="s">
        <v>126</v>
      </c>
      <c r="J6" s="30" t="s">
        <v>134</v>
      </c>
      <c r="K6" s="30">
        <f>J6/1</f>
        <v>46.5</v>
      </c>
      <c r="L6" s="18" t="s">
        <v>54</v>
      </c>
    </row>
    <row r="7" spans="1:13">
      <c r="D7" s="16"/>
    </row>
    <row r="8" spans="1:13">
      <c r="B8" t="s">
        <v>136</v>
      </c>
    </row>
    <row r="9" spans="1:13">
      <c r="B9" t="s">
        <v>137</v>
      </c>
    </row>
    <row r="10" spans="1:13">
      <c r="B10" t="s">
        <v>138</v>
      </c>
    </row>
    <row r="11" spans="1:13">
      <c r="B11" t="s">
        <v>138</v>
      </c>
    </row>
  </sheetData>
  <autoFilter ref="A4:L6">
    <sortState ref="A5:L15">
      <sortCondition descending="1" ref="J4:J15"/>
    </sortState>
  </autoFilter>
  <sortState ref="A5:L12">
    <sortCondition descending="1" ref="J4"/>
  </sortState>
  <mergeCells count="3">
    <mergeCell ref="A1:L1"/>
    <mergeCell ref="B2:C2"/>
    <mergeCell ref="G2:J2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180" verticalDpi="18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2022-12-05T08:41:10Z</dcterms:modified>
</cp:coreProperties>
</file>