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19440" windowHeight="11760"/>
  </bookViews>
  <sheets>
    <sheet name="7 класс м" sheetId="1" r:id="rId1"/>
    <sheet name="7 класс д" sheetId="20" r:id="rId2"/>
    <sheet name="8 класс д" sheetId="22" r:id="rId3"/>
    <sheet name="8класс м " sheetId="14" r:id="rId4"/>
    <sheet name="9 класс д" sheetId="15" r:id="rId5"/>
    <sheet name="10 класс  д" sheetId="16" r:id="rId6"/>
    <sheet name="11 класс  д" sheetId="24" r:id="rId7"/>
    <sheet name="11 класс  м" sheetId="17" r:id="rId8"/>
    <sheet name="Лист1" sheetId="21" r:id="rId9"/>
  </sheets>
  <definedNames>
    <definedName name="_xlnm._FilterDatabase" localSheetId="5" hidden="1">'10 класс  д'!$A$4:$Q$4</definedName>
    <definedName name="_xlnm._FilterDatabase" localSheetId="6" hidden="1">'11 класс  д'!$A$4:$Q$4</definedName>
    <definedName name="_xlnm._FilterDatabase" localSheetId="7" hidden="1">'11 класс  м'!$A$4:$Q$4</definedName>
    <definedName name="_xlnm._FilterDatabase" localSheetId="1" hidden="1">'7 класс д'!$A$4:$Q$4</definedName>
    <definedName name="_xlnm._FilterDatabase" localSheetId="0" hidden="1">'7 класс м'!$A$4:$Q$4</definedName>
    <definedName name="_xlnm._FilterDatabase" localSheetId="2" hidden="1">'8 класс д'!$A$1:$P$7</definedName>
    <definedName name="_xlnm._FilterDatabase" localSheetId="3" hidden="1">'8класс м '!$A$4:$Q$4</definedName>
    <definedName name="_xlnm._FilterDatabase" localSheetId="4" hidden="1">'9 класс д'!$A$4:$Q$4</definedName>
    <definedName name="_xlnm.Print_Area" localSheetId="5">'10 класс  д'!$A$1:$P$12</definedName>
    <definedName name="_xlnm.Print_Area" localSheetId="6">'11 класс  д'!$A$1:$P$13</definedName>
    <definedName name="_xlnm.Print_Area" localSheetId="7">'11 класс  м'!$A$1:$P$17</definedName>
    <definedName name="_xlnm.Print_Area" localSheetId="1">'7 класс д'!$A$1:$P$10</definedName>
    <definedName name="_xlnm.Print_Area" localSheetId="0">'7 класс м'!$A$1:$P$14</definedName>
    <definedName name="_xlnm.Print_Area" localSheetId="2">'8 класс д'!$A$1:$P$15</definedName>
    <definedName name="_xlnm.Print_Area" localSheetId="3">'8класс м '!$A$1:$P$20</definedName>
    <definedName name="_xlnm.Print_Area" localSheetId="4">'9 класс д'!$A$1:$P$14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" i="24" l="1"/>
  <c r="M6" i="24"/>
  <c r="M5" i="16"/>
  <c r="M6" i="16"/>
  <c r="J5" i="17"/>
  <c r="M5" i="17" s="1"/>
  <c r="N5" i="17" s="1"/>
  <c r="J6" i="17"/>
  <c r="M6" i="17" s="1"/>
  <c r="N6" i="17" s="1"/>
  <c r="J7" i="17"/>
  <c r="M7" i="17" s="1"/>
  <c r="N7" i="17" s="1"/>
  <c r="J6" i="24"/>
  <c r="J5" i="24"/>
  <c r="J6" i="16"/>
  <c r="J5" i="16"/>
  <c r="J5" i="15"/>
  <c r="M5" i="15" s="1"/>
  <c r="N5" i="15" s="1"/>
  <c r="J7" i="15"/>
  <c r="M7" i="15" s="1"/>
  <c r="N7" i="15" s="1"/>
  <c r="J6" i="15"/>
  <c r="M6" i="15" s="1"/>
  <c r="N6" i="15" s="1"/>
  <c r="J6" i="1"/>
  <c r="M6" i="1" s="1"/>
  <c r="N6" i="1" s="1"/>
  <c r="J5" i="1"/>
  <c r="M5" i="1" s="1"/>
  <c r="N5" i="1" s="1"/>
  <c r="J8" i="1"/>
  <c r="M8" i="1" s="1"/>
  <c r="N8" i="1" s="1"/>
  <c r="J7" i="1"/>
  <c r="M7" i="1" s="1"/>
  <c r="N7" i="1" s="1"/>
  <c r="J5" i="20"/>
  <c r="M5" i="20" s="1"/>
  <c r="J5" i="14"/>
  <c r="M5" i="14" s="1"/>
  <c r="N5" i="14" s="1"/>
  <c r="J9" i="14"/>
  <c r="M9" i="14" s="1"/>
  <c r="N9" i="14" s="1"/>
  <c r="J6" i="14"/>
  <c r="M6" i="14" s="1"/>
  <c r="N6" i="14" s="1"/>
  <c r="J8" i="14"/>
  <c r="M8" i="14" s="1"/>
  <c r="N8" i="14" s="1"/>
  <c r="J7" i="14"/>
  <c r="M7" i="14" s="1"/>
  <c r="N7" i="14" s="1"/>
  <c r="J5" i="22" l="1"/>
  <c r="M5" i="22" s="1"/>
  <c r="J6" i="22"/>
  <c r="M6" i="22" s="1"/>
  <c r="J7" i="22"/>
  <c r="M7" i="22" s="1"/>
</calcChain>
</file>

<file path=xl/sharedStrings.xml><?xml version="1.0" encoding="utf-8"?>
<sst xmlns="http://schemas.openxmlformats.org/spreadsheetml/2006/main" count="358" uniqueCount="134">
  <si>
    <t>№</t>
  </si>
  <si>
    <t>Код</t>
  </si>
  <si>
    <t>Фамилия</t>
  </si>
  <si>
    <t>Имя</t>
  </si>
  <si>
    <t>Отчество</t>
  </si>
  <si>
    <t xml:space="preserve">Дата рождения </t>
  </si>
  <si>
    <t>ОУ</t>
  </si>
  <si>
    <t>класс</t>
  </si>
  <si>
    <t>сумма баллов</t>
  </si>
  <si>
    <t>% выполнения</t>
  </si>
  <si>
    <t>ФИО педагога</t>
  </si>
  <si>
    <t>_______________________________________________</t>
  </si>
  <si>
    <t>Предмет</t>
  </si>
  <si>
    <t>МКОУ Межовская СОШ</t>
  </si>
  <si>
    <t>Диана</t>
  </si>
  <si>
    <t>Евгеньевна</t>
  </si>
  <si>
    <t>Екатерина</t>
  </si>
  <si>
    <t>Физическая  культура</t>
  </si>
  <si>
    <t>Васильев  С.И.</t>
  </si>
  <si>
    <t>физическая  культура</t>
  </si>
  <si>
    <t>МКОУ  Межовская  СОШ</t>
  </si>
  <si>
    <t>Андреевич</t>
  </si>
  <si>
    <t>Кокушкова</t>
  </si>
  <si>
    <t>Алексеевна</t>
  </si>
  <si>
    <t xml:space="preserve">Галлямов  </t>
  </si>
  <si>
    <t>Дамир</t>
  </si>
  <si>
    <t>Даниярович</t>
  </si>
  <si>
    <t>Игоревич</t>
  </si>
  <si>
    <t>Ермолаев</t>
  </si>
  <si>
    <t>Евгений</t>
  </si>
  <si>
    <t>Дмитриевич</t>
  </si>
  <si>
    <t>Руслан</t>
  </si>
  <si>
    <t>Евгеньевич</t>
  </si>
  <si>
    <t>Шаповал</t>
  </si>
  <si>
    <t>Антон</t>
  </si>
  <si>
    <t>Петров</t>
  </si>
  <si>
    <t>Степан</t>
  </si>
  <si>
    <t>Александрович</t>
  </si>
  <si>
    <t>Елизарова</t>
  </si>
  <si>
    <t>Витальевна</t>
  </si>
  <si>
    <t>Арсамаков</t>
  </si>
  <si>
    <t>Тимерлан</t>
  </si>
  <si>
    <t>Хусаинович</t>
  </si>
  <si>
    <t xml:space="preserve">Головинский  </t>
  </si>
  <si>
    <t>Семен</t>
  </si>
  <si>
    <t>Кубрак</t>
  </si>
  <si>
    <t>Тимофей</t>
  </si>
  <si>
    <t xml:space="preserve">Протокол проведения муниципального этапа всероссийской олимпиады школьников 2022-2023 уч.год </t>
  </si>
  <si>
    <t>МБОУ «Агинская СОШ №1»</t>
  </si>
  <si>
    <t>Руденко В.В.</t>
  </si>
  <si>
    <t>Сергеевна</t>
  </si>
  <si>
    <t>Анастасия</t>
  </si>
  <si>
    <t>Надежда</t>
  </si>
  <si>
    <t>Александровна</t>
  </si>
  <si>
    <t>Князева</t>
  </si>
  <si>
    <t>Константиновна</t>
  </si>
  <si>
    <t>9б</t>
  </si>
  <si>
    <t>Парамонова</t>
  </si>
  <si>
    <t>Ф-8-1</t>
  </si>
  <si>
    <t>Кирюшин</t>
  </si>
  <si>
    <t>Витальевич</t>
  </si>
  <si>
    <t>МКОУ Орьёвская СОШ</t>
  </si>
  <si>
    <t>Аношкин А.И.</t>
  </si>
  <si>
    <t>Ф-8-2</t>
  </si>
  <si>
    <t>Данил</t>
  </si>
  <si>
    <t>Ф-7-1</t>
  </si>
  <si>
    <t>Ф-11-1</t>
  </si>
  <si>
    <t>ф-9-1</t>
  </si>
  <si>
    <t>Глушкова</t>
  </si>
  <si>
    <t>Елена</t>
  </si>
  <si>
    <t>МКОУ Тугачинская СОШ</t>
  </si>
  <si>
    <t>Андриенок О.А.</t>
  </si>
  <si>
    <t>Ф-10-1</t>
  </si>
  <si>
    <t>Сенченко</t>
  </si>
  <si>
    <t>Ольга</t>
  </si>
  <si>
    <t>Ф-8-3</t>
  </si>
  <si>
    <t>Ф-8-4</t>
  </si>
  <si>
    <t>Буйко</t>
  </si>
  <si>
    <t>МКОУ Унерская СОШ</t>
  </si>
  <si>
    <t>Никитин А.А.</t>
  </si>
  <si>
    <t>Варвара</t>
  </si>
  <si>
    <t>Егоров Е.А.</t>
  </si>
  <si>
    <t>Ф-7-2</t>
  </si>
  <si>
    <t>Егоров</t>
  </si>
  <si>
    <t>Егор</t>
  </si>
  <si>
    <t xml:space="preserve">Мацнев </t>
  </si>
  <si>
    <t>Никита</t>
  </si>
  <si>
    <t>Дадеуш</t>
  </si>
  <si>
    <t>Виалетта</t>
  </si>
  <si>
    <t>Генадьевна</t>
  </si>
  <si>
    <t>Ф-8-5</t>
  </si>
  <si>
    <t>Гладкова</t>
  </si>
  <si>
    <t>Эвелина</t>
  </si>
  <si>
    <t>Мирута</t>
  </si>
  <si>
    <t>Антоновна</t>
  </si>
  <si>
    <t>Ф-11-2</t>
  </si>
  <si>
    <t xml:space="preserve">Белоножкина </t>
  </si>
  <si>
    <t>Ф-11-3</t>
  </si>
  <si>
    <t>Чепрунов</t>
  </si>
  <si>
    <t>Анатольевич</t>
  </si>
  <si>
    <t>Борисевич</t>
  </si>
  <si>
    <t>Наталья</t>
  </si>
  <si>
    <t>Кулижникоовская СОШ</t>
  </si>
  <si>
    <t>Карман В.Н.</t>
  </si>
  <si>
    <t>Ф-11-5</t>
  </si>
  <si>
    <t>Ф-7-4</t>
  </si>
  <si>
    <t>Ф-7-5</t>
  </si>
  <si>
    <t>Кулижниковская СОШ</t>
  </si>
  <si>
    <t>Ф-7-3</t>
  </si>
  <si>
    <t>Ф-8-8</t>
  </si>
  <si>
    <t>Ф-8-7</t>
  </si>
  <si>
    <t>Ф-8-6</t>
  </si>
  <si>
    <t>ф-9-2</t>
  </si>
  <si>
    <t>ф-9-3</t>
  </si>
  <si>
    <t>Ф-10-2</t>
  </si>
  <si>
    <t>Ф-11-4</t>
  </si>
  <si>
    <t>Председатель жюри ___________________________</t>
  </si>
  <si>
    <t>Члены жюри: __________________________________</t>
  </si>
  <si>
    <t>1 тур (20б система)</t>
  </si>
  <si>
    <t>первичный балл за 1 тур</t>
  </si>
  <si>
    <t>максимальное количество баллов за теорию 67,5/20</t>
  </si>
  <si>
    <t>практика</t>
  </si>
  <si>
    <t>прикладна физ.кул-ра</t>
  </si>
  <si>
    <t>прикладная</t>
  </si>
  <si>
    <t>гимнастика</t>
  </si>
  <si>
    <t>максимальное количество баллов за теорию 47/20; практика 80б</t>
  </si>
  <si>
    <t>результат</t>
  </si>
  <si>
    <t>победитель</t>
  </si>
  <si>
    <t>призер</t>
  </si>
  <si>
    <t>участник</t>
  </si>
  <si>
    <t>максимальное количество баллов за теорию 47/20 практика 80б</t>
  </si>
  <si>
    <t>максимальное количество баллов за теорию 47/20 практика 80 б</t>
  </si>
  <si>
    <t>максимальное количество баллов за теорию 67,5/20 практика 80б</t>
  </si>
  <si>
    <t>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</si>
</sst>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name val="Arial"/>
      <family val="1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8" fillId="0" borderId="0"/>
    <xf numFmtId="0" fontId="10" fillId="0" borderId="0"/>
  </cellStyleXfs>
  <cellXfs count="57">
    <xf numFmtId="0" fontId="0" fillId="0" borderId="0" xfId="0"/>
    <xf numFmtId="0" fontId="0" fillId="2" borderId="0" xfId="0" applyFill="1" applyBorder="1" applyAlignment="1">
      <alignment horizontal="left"/>
    </xf>
    <xf numFmtId="0" fontId="0" fillId="0" borderId="0" xfId="0" applyBorder="1"/>
    <xf numFmtId="0" fontId="2" fillId="0" borderId="0" xfId="0" applyFont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49" fontId="4" fillId="3" borderId="2" xfId="0" applyNumberFormat="1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1" fontId="9" fillId="0" borderId="1" xfId="0" applyNumberFormat="1" applyFont="1" applyFill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1" fontId="9" fillId="4" borderId="1" xfId="2" applyNumberFormat="1" applyFont="1" applyFill="1" applyBorder="1" applyAlignment="1">
      <alignment horizontal="left" vertical="top"/>
    </xf>
    <xf numFmtId="0" fontId="9" fillId="4" borderId="1" xfId="2" applyFont="1" applyFill="1" applyBorder="1" applyAlignment="1">
      <alignment horizontal="left" vertical="top"/>
    </xf>
    <xf numFmtId="0" fontId="11" fillId="4" borderId="1" xfId="0" applyFont="1" applyFill="1" applyBorder="1" applyAlignment="1">
      <alignment horizontal="left" vertical="top"/>
    </xf>
    <xf numFmtId="0" fontId="11" fillId="4" borderId="1" xfId="0" applyFont="1" applyFill="1" applyBorder="1" applyAlignment="1">
      <alignment horizontal="left" vertical="top" wrapText="1"/>
    </xf>
    <xf numFmtId="1" fontId="9" fillId="4" borderId="1" xfId="0" applyNumberFormat="1" applyFont="1" applyFill="1" applyBorder="1" applyAlignment="1">
      <alignment horizontal="left" vertical="top"/>
    </xf>
    <xf numFmtId="0" fontId="9" fillId="4" borderId="1" xfId="2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14" fontId="11" fillId="4" borderId="1" xfId="0" applyNumberFormat="1" applyFont="1" applyFill="1" applyBorder="1" applyAlignment="1">
      <alignment horizontal="left" vertical="top"/>
    </xf>
    <xf numFmtId="1" fontId="11" fillId="4" borderId="1" xfId="0" applyNumberFormat="1" applyFont="1" applyFill="1" applyBorder="1" applyAlignment="1">
      <alignment horizontal="left" vertical="top"/>
    </xf>
    <xf numFmtId="14" fontId="9" fillId="4" borderId="1" xfId="2" applyNumberFormat="1" applyFont="1" applyFill="1" applyBorder="1" applyAlignment="1">
      <alignment horizontal="left" vertical="top"/>
    </xf>
    <xf numFmtId="49" fontId="11" fillId="4" borderId="1" xfId="0" applyNumberFormat="1" applyFont="1" applyFill="1" applyBorder="1" applyAlignment="1">
      <alignment horizontal="left" vertical="top" wrapText="1"/>
    </xf>
    <xf numFmtId="0" fontId="13" fillId="4" borderId="1" xfId="0" applyFont="1" applyFill="1" applyBorder="1" applyAlignment="1">
      <alignment horizontal="left" vertical="top" wrapText="1"/>
    </xf>
    <xf numFmtId="49" fontId="12" fillId="4" borderId="1" xfId="0" applyNumberFormat="1" applyFont="1" applyFill="1" applyBorder="1" applyAlignment="1">
      <alignment horizontal="left" vertical="top" wrapText="1"/>
    </xf>
    <xf numFmtId="1" fontId="12" fillId="4" borderId="1" xfId="1" applyNumberFormat="1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top" wrapText="1"/>
    </xf>
    <xf numFmtId="14" fontId="11" fillId="0" borderId="1" xfId="0" applyNumberFormat="1" applyFont="1" applyBorder="1" applyAlignment="1">
      <alignment horizontal="left" vertical="top"/>
    </xf>
    <xf numFmtId="1" fontId="11" fillId="0" borderId="1" xfId="0" applyNumberFormat="1" applyFont="1" applyBorder="1" applyAlignment="1">
      <alignment horizontal="left" vertical="top"/>
    </xf>
    <xf numFmtId="49" fontId="11" fillId="0" borderId="1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14" fontId="13" fillId="0" borderId="1" xfId="0" applyNumberFormat="1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14" fontId="11" fillId="4" borderId="1" xfId="3" applyNumberFormat="1" applyFont="1" applyFill="1" applyBorder="1" applyAlignment="1">
      <alignment horizontal="left" vertical="top"/>
    </xf>
    <xf numFmtId="0" fontId="0" fillId="4" borderId="0" xfId="0" applyFont="1" applyFill="1" applyAlignment="1">
      <alignment horizontal="left"/>
    </xf>
    <xf numFmtId="0" fontId="6" fillId="0" borderId="0" xfId="0" applyFont="1"/>
    <xf numFmtId="2" fontId="11" fillId="4" borderId="1" xfId="0" applyNumberFormat="1" applyFont="1" applyFill="1" applyBorder="1" applyAlignment="1">
      <alignment horizontal="left" vertical="top"/>
    </xf>
    <xf numFmtId="164" fontId="11" fillId="4" borderId="1" xfId="0" applyNumberFormat="1" applyFont="1" applyFill="1" applyBorder="1" applyAlignment="1">
      <alignment horizontal="left" vertical="top"/>
    </xf>
    <xf numFmtId="164" fontId="11" fillId="0" borderId="1" xfId="0" applyNumberFormat="1" applyFont="1" applyBorder="1" applyAlignment="1">
      <alignment horizontal="left" vertical="top"/>
    </xf>
    <xf numFmtId="164" fontId="11" fillId="4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center" wrapText="1"/>
    </xf>
    <xf numFmtId="164" fontId="12" fillId="4" borderId="1" xfId="0" applyNumberFormat="1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left" wrapText="1"/>
    </xf>
    <xf numFmtId="0" fontId="14" fillId="3" borderId="2" xfId="0" applyFont="1" applyFill="1" applyBorder="1" applyAlignment="1">
      <alignment horizontal="left" wrapText="1"/>
    </xf>
    <xf numFmtId="164" fontId="12" fillId="0" borderId="1" xfId="0" applyNumberFormat="1" applyFont="1" applyFill="1" applyBorder="1" applyAlignment="1">
      <alignment horizontal="left" vertical="top" wrapText="1"/>
    </xf>
    <xf numFmtId="164" fontId="11" fillId="0" borderId="3" xfId="0" applyNumberFormat="1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4" fontId="9" fillId="4" borderId="1" xfId="2" applyNumberFormat="1" applyFont="1" applyFill="1" applyBorder="1" applyAlignment="1">
      <alignment horizontal="left" vertical="top"/>
    </xf>
  </cellXfs>
  <cellStyles count="4">
    <cellStyle name="Excel Built-in Normal" xfId="2"/>
    <cellStyle name="Normal" xfId="3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view="pageBreakPreview" zoomScale="80" zoomScaleNormal="80" zoomScaleSheetLayoutView="80" workbookViewId="0">
      <selection activeCell="G2" sqref="G2:M2"/>
    </sheetView>
  </sheetViews>
  <sheetFormatPr defaultRowHeight="15" x14ac:dyDescent="0.25"/>
  <cols>
    <col min="1" max="1" width="6.28515625" bestFit="1" customWidth="1"/>
    <col min="2" max="2" width="7.85546875" bestFit="1" customWidth="1"/>
    <col min="3" max="3" width="16.42578125" customWidth="1"/>
    <col min="4" max="4" width="23.28515625" customWidth="1"/>
    <col min="5" max="5" width="17.42578125" customWidth="1"/>
    <col min="6" max="6" width="19.28515625" bestFit="1" customWidth="1"/>
    <col min="7" max="7" width="33.5703125" customWidth="1"/>
    <col min="8" max="8" width="9.28515625" bestFit="1" customWidth="1"/>
    <col min="9" max="9" width="13.5703125" bestFit="1" customWidth="1"/>
    <col min="10" max="12" width="13.5703125" customWidth="1"/>
    <col min="13" max="13" width="11.42578125" bestFit="1" customWidth="1"/>
    <col min="14" max="14" width="15.7109375" bestFit="1" customWidth="1"/>
    <col min="15" max="15" width="15.7109375" customWidth="1"/>
    <col min="16" max="16" width="19.28515625" bestFit="1" customWidth="1"/>
    <col min="17" max="17" width="0.140625" customWidth="1"/>
  </cols>
  <sheetData>
    <row r="1" spans="1:17" ht="21" x14ac:dyDescent="0.35">
      <c r="A1" s="52" t="s">
        <v>47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1"/>
    </row>
    <row r="2" spans="1:17" ht="21" x14ac:dyDescent="0.35">
      <c r="A2" s="3"/>
      <c r="B2" s="53" t="s">
        <v>12</v>
      </c>
      <c r="C2" s="53"/>
      <c r="D2" t="s">
        <v>17</v>
      </c>
      <c r="G2" s="51" t="s">
        <v>131</v>
      </c>
      <c r="H2" s="51"/>
      <c r="I2" s="51"/>
      <c r="J2" s="51"/>
      <c r="K2" s="51"/>
      <c r="L2" s="51"/>
      <c r="M2" s="51"/>
      <c r="N2" s="2"/>
      <c r="O2" s="2"/>
      <c r="P2" s="2"/>
      <c r="Q2" s="2"/>
    </row>
    <row r="3" spans="1:17" ht="18.75" x14ac:dyDescent="0.3">
      <c r="A3" s="3"/>
      <c r="K3" s="51" t="s">
        <v>121</v>
      </c>
      <c r="L3" s="51"/>
      <c r="M3" s="2"/>
      <c r="N3" s="2"/>
      <c r="O3" s="2"/>
      <c r="P3" s="2"/>
      <c r="Q3" s="2"/>
    </row>
    <row r="4" spans="1:17" ht="30" x14ac:dyDescent="0.25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119</v>
      </c>
      <c r="J4" s="6" t="s">
        <v>118</v>
      </c>
      <c r="K4" s="45" t="s">
        <v>122</v>
      </c>
      <c r="L4" s="6" t="s">
        <v>124</v>
      </c>
      <c r="M4" s="7" t="s">
        <v>8</v>
      </c>
      <c r="N4" s="8" t="s">
        <v>9</v>
      </c>
      <c r="O4" s="8" t="s">
        <v>126</v>
      </c>
      <c r="P4" s="8" t="s">
        <v>10</v>
      </c>
    </row>
    <row r="5" spans="1:17" ht="15.75" x14ac:dyDescent="0.25">
      <c r="A5" s="9">
        <v>4</v>
      </c>
      <c r="B5" s="31" t="s">
        <v>65</v>
      </c>
      <c r="C5" s="10" t="s">
        <v>24</v>
      </c>
      <c r="D5" s="9" t="s">
        <v>25</v>
      </c>
      <c r="E5" s="9" t="s">
        <v>26</v>
      </c>
      <c r="F5" s="29">
        <v>40152</v>
      </c>
      <c r="G5" s="11" t="s">
        <v>13</v>
      </c>
      <c r="H5" s="9">
        <v>7</v>
      </c>
      <c r="I5" s="9">
        <v>8</v>
      </c>
      <c r="J5" s="41">
        <f>20*I5/47</f>
        <v>3.4042553191489362</v>
      </c>
      <c r="K5" s="41">
        <v>40</v>
      </c>
      <c r="L5" s="9">
        <v>39</v>
      </c>
      <c r="M5" s="41">
        <f>SUM(J5:L5)</f>
        <v>82.404255319148945</v>
      </c>
      <c r="N5" s="30">
        <f>M5*100/100</f>
        <v>82.404255319148945</v>
      </c>
      <c r="O5" s="30" t="s">
        <v>127</v>
      </c>
      <c r="P5" s="10" t="s">
        <v>18</v>
      </c>
    </row>
    <row r="6" spans="1:17" ht="15.75" x14ac:dyDescent="0.25">
      <c r="A6" s="9">
        <v>2</v>
      </c>
      <c r="B6" s="31" t="s">
        <v>106</v>
      </c>
      <c r="C6" s="32" t="s">
        <v>83</v>
      </c>
      <c r="D6" s="32" t="s">
        <v>84</v>
      </c>
      <c r="E6" s="32" t="s">
        <v>32</v>
      </c>
      <c r="F6" s="34">
        <v>40029</v>
      </c>
      <c r="G6" s="13" t="s">
        <v>78</v>
      </c>
      <c r="H6" s="32">
        <v>7</v>
      </c>
      <c r="I6" s="13">
        <v>6</v>
      </c>
      <c r="J6" s="41">
        <f>20*I6/47</f>
        <v>2.5531914893617023</v>
      </c>
      <c r="K6" s="41">
        <v>33</v>
      </c>
      <c r="L6" s="13">
        <v>39</v>
      </c>
      <c r="M6" s="49">
        <f>SUM(J6:L6)</f>
        <v>74.553191489361694</v>
      </c>
      <c r="N6" s="30">
        <f>M6*100/100</f>
        <v>74.553191489361694</v>
      </c>
      <c r="O6" s="30" t="s">
        <v>128</v>
      </c>
      <c r="P6" s="33" t="s">
        <v>81</v>
      </c>
    </row>
    <row r="7" spans="1:17" ht="15.75" x14ac:dyDescent="0.25">
      <c r="A7" s="9">
        <v>1</v>
      </c>
      <c r="B7" s="31" t="s">
        <v>82</v>
      </c>
      <c r="C7" s="12" t="s">
        <v>45</v>
      </c>
      <c r="D7" s="12" t="s">
        <v>46</v>
      </c>
      <c r="E7" s="12" t="s">
        <v>30</v>
      </c>
      <c r="F7" s="29">
        <v>39850</v>
      </c>
      <c r="G7" s="11" t="s">
        <v>13</v>
      </c>
      <c r="H7" s="11">
        <v>7</v>
      </c>
      <c r="I7" s="9">
        <v>10</v>
      </c>
      <c r="J7" s="41">
        <f>20*I7/47</f>
        <v>4.2553191489361701</v>
      </c>
      <c r="K7" s="41">
        <v>25</v>
      </c>
      <c r="L7" s="9">
        <v>40</v>
      </c>
      <c r="M7" s="41">
        <f>SUM(J7:L7)</f>
        <v>69.255319148936167</v>
      </c>
      <c r="N7" s="30">
        <f>M7*100/100</f>
        <v>69.255319148936167</v>
      </c>
      <c r="O7" s="30" t="s">
        <v>129</v>
      </c>
      <c r="P7" s="10" t="s">
        <v>18</v>
      </c>
    </row>
    <row r="8" spans="1:17" ht="15.75" x14ac:dyDescent="0.25">
      <c r="A8" s="9">
        <v>5</v>
      </c>
      <c r="B8" s="31" t="s">
        <v>105</v>
      </c>
      <c r="C8" s="12" t="s">
        <v>28</v>
      </c>
      <c r="D8" s="12" t="s">
        <v>29</v>
      </c>
      <c r="E8" s="12" t="s">
        <v>30</v>
      </c>
      <c r="F8" s="29">
        <v>40060</v>
      </c>
      <c r="G8" s="11" t="s">
        <v>13</v>
      </c>
      <c r="H8" s="11">
        <v>7</v>
      </c>
      <c r="I8" s="9">
        <v>4.5</v>
      </c>
      <c r="J8" s="41">
        <f>20*I8/47</f>
        <v>1.9148936170212767</v>
      </c>
      <c r="K8" s="41">
        <v>25.5</v>
      </c>
      <c r="L8" s="9">
        <v>38</v>
      </c>
      <c r="M8" s="41">
        <f>SUM(J8:L8)</f>
        <v>65.414893617021278</v>
      </c>
      <c r="N8" s="30">
        <f>M8*100/100</f>
        <v>65.414893617021278</v>
      </c>
      <c r="O8" s="30" t="s">
        <v>129</v>
      </c>
      <c r="P8" s="10" t="s">
        <v>18</v>
      </c>
    </row>
    <row r="10" spans="1:17" x14ac:dyDescent="0.25">
      <c r="C10" s="51" t="s">
        <v>116</v>
      </c>
      <c r="D10" s="51"/>
      <c r="E10" s="51"/>
      <c r="F10" s="51"/>
      <c r="G10" s="51"/>
    </row>
    <row r="11" spans="1:17" x14ac:dyDescent="0.25">
      <c r="C11" s="51" t="s">
        <v>117</v>
      </c>
      <c r="D11" s="51"/>
      <c r="E11" s="51"/>
      <c r="F11" s="51"/>
      <c r="G11" s="51"/>
    </row>
    <row r="12" spans="1:17" x14ac:dyDescent="0.25">
      <c r="C12" s="51" t="s">
        <v>11</v>
      </c>
      <c r="D12" s="51"/>
      <c r="E12" s="51"/>
      <c r="F12" s="51"/>
      <c r="G12" s="51"/>
    </row>
    <row r="13" spans="1:17" x14ac:dyDescent="0.25">
      <c r="C13" s="51" t="s">
        <v>11</v>
      </c>
      <c r="D13" s="51"/>
      <c r="E13" s="51"/>
      <c r="F13" s="51"/>
      <c r="G13" s="51"/>
    </row>
  </sheetData>
  <autoFilter ref="A4:Q4">
    <sortState ref="A5:P8">
      <sortCondition descending="1" ref="N4"/>
    </sortState>
  </autoFilter>
  <mergeCells count="8">
    <mergeCell ref="C12:G12"/>
    <mergeCell ref="C13:G13"/>
    <mergeCell ref="A1:P1"/>
    <mergeCell ref="B2:C2"/>
    <mergeCell ref="G2:M2"/>
    <mergeCell ref="C10:G10"/>
    <mergeCell ref="C11:G11"/>
    <mergeCell ref="K3:L3"/>
  </mergeCells>
  <pageMargins left="0.7" right="0.7" top="0.75" bottom="0.75" header="0.3" footer="0.3"/>
  <pageSetup paperSize="9" scale="5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view="pageBreakPreview" zoomScale="80" zoomScaleNormal="80" zoomScaleSheetLayoutView="80" workbookViewId="0">
      <selection activeCell="L17" sqref="L17"/>
    </sheetView>
  </sheetViews>
  <sheetFormatPr defaultRowHeight="15" x14ac:dyDescent="0.25"/>
  <cols>
    <col min="1" max="1" width="6.28515625" bestFit="1" customWidth="1"/>
    <col min="2" max="2" width="7.85546875" bestFit="1" customWidth="1"/>
    <col min="3" max="3" width="16.42578125" customWidth="1"/>
    <col min="4" max="4" width="19.7109375" customWidth="1"/>
    <col min="5" max="5" width="19.5703125" customWidth="1"/>
    <col min="6" max="6" width="19.28515625" bestFit="1" customWidth="1"/>
    <col min="7" max="7" width="32.5703125" customWidth="1"/>
    <col min="8" max="8" width="9.28515625" bestFit="1" customWidth="1"/>
    <col min="9" max="9" width="13.5703125" bestFit="1" customWidth="1"/>
    <col min="10" max="12" width="13.5703125" customWidth="1"/>
    <col min="13" max="13" width="11.42578125" bestFit="1" customWidth="1"/>
    <col min="14" max="14" width="15.7109375" bestFit="1" customWidth="1"/>
    <col min="15" max="15" width="15.7109375" customWidth="1"/>
    <col min="16" max="16" width="19.28515625" bestFit="1" customWidth="1"/>
    <col min="17" max="17" width="0.140625" customWidth="1"/>
  </cols>
  <sheetData>
    <row r="1" spans="1:17" ht="21" x14ac:dyDescent="0.35">
      <c r="A1" s="52" t="s">
        <v>47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1"/>
    </row>
    <row r="2" spans="1:17" ht="21" x14ac:dyDescent="0.35">
      <c r="A2" s="3"/>
      <c r="B2" s="53" t="s">
        <v>12</v>
      </c>
      <c r="C2" s="53"/>
      <c r="D2" t="s">
        <v>17</v>
      </c>
      <c r="G2" s="51" t="s">
        <v>130</v>
      </c>
      <c r="H2" s="51"/>
      <c r="I2" s="51"/>
      <c r="J2" s="51"/>
      <c r="K2" s="51"/>
      <c r="L2" s="51"/>
      <c r="M2" s="51"/>
      <c r="N2" s="2"/>
      <c r="O2" s="2"/>
      <c r="P2" s="2"/>
      <c r="Q2" s="2"/>
    </row>
    <row r="3" spans="1:17" ht="18.75" x14ac:dyDescent="0.3">
      <c r="A3" s="3"/>
      <c r="K3" s="51" t="s">
        <v>121</v>
      </c>
      <c r="L3" s="51"/>
      <c r="M3" s="2"/>
      <c r="N3" s="2"/>
      <c r="O3" s="2"/>
      <c r="P3" s="2"/>
      <c r="Q3" s="2"/>
    </row>
    <row r="4" spans="1:17" ht="30" x14ac:dyDescent="0.25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119</v>
      </c>
      <c r="J4" s="6" t="s">
        <v>118</v>
      </c>
      <c r="K4" s="6" t="s">
        <v>123</v>
      </c>
      <c r="L4" s="6" t="s">
        <v>124</v>
      </c>
      <c r="M4" s="7" t="s">
        <v>8</v>
      </c>
      <c r="N4" s="8" t="s">
        <v>9</v>
      </c>
      <c r="O4" s="8" t="s">
        <v>126</v>
      </c>
      <c r="P4" s="8" t="s">
        <v>10</v>
      </c>
    </row>
    <row r="5" spans="1:17" ht="15.75" x14ac:dyDescent="0.25">
      <c r="A5" s="9">
        <v>1</v>
      </c>
      <c r="B5" s="9" t="s">
        <v>108</v>
      </c>
      <c r="C5" s="10" t="s">
        <v>22</v>
      </c>
      <c r="D5" s="9" t="s">
        <v>14</v>
      </c>
      <c r="E5" s="9" t="s">
        <v>23</v>
      </c>
      <c r="F5" s="29">
        <v>39864</v>
      </c>
      <c r="G5" s="11" t="s">
        <v>13</v>
      </c>
      <c r="H5" s="9">
        <v>7</v>
      </c>
      <c r="I5" s="9">
        <v>9</v>
      </c>
      <c r="J5" s="41">
        <f>20*I5/47</f>
        <v>3.8297872340425534</v>
      </c>
      <c r="K5" s="41">
        <v>40</v>
      </c>
      <c r="L5" s="9">
        <v>40</v>
      </c>
      <c r="M5" s="41">
        <f>SUM(J5:L5)</f>
        <v>83.829787234042556</v>
      </c>
      <c r="N5" s="50">
        <v>83</v>
      </c>
      <c r="O5" s="30" t="s">
        <v>127</v>
      </c>
      <c r="P5" s="10" t="s">
        <v>18</v>
      </c>
    </row>
    <row r="6" spans="1:17" ht="15.75" x14ac:dyDescent="0.25">
      <c r="A6" s="35"/>
      <c r="B6" s="2"/>
      <c r="C6" s="2"/>
      <c r="D6" s="2"/>
      <c r="E6" s="2"/>
      <c r="F6" s="2"/>
      <c r="G6" s="2"/>
    </row>
    <row r="7" spans="1:17" ht="15.75" x14ac:dyDescent="0.25">
      <c r="A7" s="35"/>
      <c r="B7" s="51" t="s">
        <v>116</v>
      </c>
      <c r="C7" s="51"/>
      <c r="D7" s="51"/>
      <c r="E7" s="51"/>
      <c r="F7" s="51"/>
      <c r="G7" s="2"/>
    </row>
    <row r="8" spans="1:17" ht="15.75" x14ac:dyDescent="0.25">
      <c r="A8" s="35"/>
      <c r="B8" s="51" t="s">
        <v>117</v>
      </c>
      <c r="C8" s="51"/>
      <c r="D8" s="51"/>
      <c r="E8" s="51"/>
      <c r="F8" s="51"/>
      <c r="G8" s="2"/>
    </row>
    <row r="9" spans="1:17" x14ac:dyDescent="0.25">
      <c r="B9" s="51" t="s">
        <v>11</v>
      </c>
      <c r="C9" s="51"/>
      <c r="D9" s="51"/>
      <c r="E9" s="51"/>
      <c r="F9" s="51"/>
    </row>
    <row r="10" spans="1:17" x14ac:dyDescent="0.25">
      <c r="B10" s="51" t="s">
        <v>11</v>
      </c>
      <c r="C10" s="51"/>
      <c r="D10" s="51"/>
      <c r="E10" s="51"/>
      <c r="F10" s="51"/>
    </row>
  </sheetData>
  <autoFilter ref="A4:Q4"/>
  <mergeCells count="8">
    <mergeCell ref="B10:F10"/>
    <mergeCell ref="A1:P1"/>
    <mergeCell ref="B2:C2"/>
    <mergeCell ref="G2:M2"/>
    <mergeCell ref="B7:F7"/>
    <mergeCell ref="B8:F8"/>
    <mergeCell ref="B9:F9"/>
    <mergeCell ref="K3:L3"/>
  </mergeCells>
  <pageMargins left="0.7" right="0.7" top="0.75" bottom="0.75" header="0.3" footer="0.3"/>
  <pageSetup paperSize="9" scale="53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view="pageBreakPreview" zoomScale="82" zoomScaleSheetLayoutView="82" workbookViewId="0">
      <selection activeCell="K4" sqref="K4:L4"/>
    </sheetView>
  </sheetViews>
  <sheetFormatPr defaultRowHeight="15" x14ac:dyDescent="0.25"/>
  <cols>
    <col min="3" max="3" width="15.42578125" customWidth="1"/>
    <col min="4" max="4" width="16" customWidth="1"/>
    <col min="5" max="5" width="16.42578125" customWidth="1"/>
    <col min="6" max="6" width="21.140625" customWidth="1"/>
    <col min="7" max="7" width="32" customWidth="1"/>
    <col min="9" max="9" width="15.5703125" customWidth="1"/>
    <col min="10" max="11" width="11.28515625" customWidth="1"/>
    <col min="12" max="12" width="11.42578125" customWidth="1"/>
    <col min="15" max="15" width="15.5703125" customWidth="1"/>
    <col min="16" max="16" width="29.42578125" customWidth="1"/>
  </cols>
  <sheetData>
    <row r="1" spans="1:16" ht="21" x14ac:dyDescent="0.35">
      <c r="A1" s="52" t="s">
        <v>47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21" x14ac:dyDescent="0.35">
      <c r="A2" s="3"/>
      <c r="B2" s="53" t="s">
        <v>12</v>
      </c>
      <c r="C2" s="53"/>
      <c r="D2" t="s">
        <v>19</v>
      </c>
      <c r="G2" s="51" t="s">
        <v>125</v>
      </c>
      <c r="H2" s="51"/>
      <c r="I2" s="51"/>
      <c r="J2" s="51"/>
      <c r="K2" s="51"/>
      <c r="L2" s="51"/>
      <c r="M2" s="51"/>
      <c r="N2" s="43"/>
      <c r="O2" s="2"/>
      <c r="P2" s="2"/>
    </row>
    <row r="3" spans="1:16" ht="18.75" x14ac:dyDescent="0.3">
      <c r="A3" s="3"/>
      <c r="K3" s="44" t="s">
        <v>121</v>
      </c>
      <c r="L3" s="44"/>
      <c r="M3" s="55"/>
      <c r="N3" s="2"/>
      <c r="O3" s="2"/>
      <c r="P3" s="2"/>
    </row>
    <row r="4" spans="1:16" ht="39" x14ac:dyDescent="0.25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47" t="s">
        <v>7</v>
      </c>
      <c r="I4" s="48" t="s">
        <v>119</v>
      </c>
      <c r="J4" s="48" t="s">
        <v>118</v>
      </c>
      <c r="K4" s="48" t="s">
        <v>123</v>
      </c>
      <c r="L4" s="48" t="s">
        <v>124</v>
      </c>
      <c r="M4" s="7" t="s">
        <v>8</v>
      </c>
      <c r="N4" s="8" t="s">
        <v>9</v>
      </c>
      <c r="O4" s="8" t="s">
        <v>126</v>
      </c>
      <c r="P4" s="8" t="s">
        <v>10</v>
      </c>
    </row>
    <row r="5" spans="1:16" ht="15.75" x14ac:dyDescent="0.25">
      <c r="A5" s="16">
        <v>1</v>
      </c>
      <c r="B5" s="24" t="s">
        <v>76</v>
      </c>
      <c r="C5" s="25" t="s">
        <v>87</v>
      </c>
      <c r="D5" s="25" t="s">
        <v>88</v>
      </c>
      <c r="E5" s="25" t="s">
        <v>89</v>
      </c>
      <c r="F5" s="21">
        <v>39669</v>
      </c>
      <c r="G5" s="17" t="s">
        <v>78</v>
      </c>
      <c r="H5" s="25">
        <v>8</v>
      </c>
      <c r="I5" s="17">
        <v>5</v>
      </c>
      <c r="J5" s="39">
        <f t="shared" ref="J5:J6" si="0">20*I5/47</f>
        <v>2.1276595744680851</v>
      </c>
      <c r="K5" s="39">
        <v>37</v>
      </c>
      <c r="L5" s="17">
        <v>37.799999999999997</v>
      </c>
      <c r="M5" s="46">
        <f>SUM(J5:L5)</f>
        <v>76.92765957446808</v>
      </c>
      <c r="N5" s="46">
        <v>77</v>
      </c>
      <c r="O5" s="46" t="s">
        <v>129</v>
      </c>
      <c r="P5" s="28" t="s">
        <v>79</v>
      </c>
    </row>
    <row r="6" spans="1:16" ht="22.5" customHeight="1" x14ac:dyDescent="0.25">
      <c r="A6" s="16">
        <v>2</v>
      </c>
      <c r="B6" s="24" t="s">
        <v>111</v>
      </c>
      <c r="C6" s="25" t="s">
        <v>91</v>
      </c>
      <c r="D6" s="25" t="s">
        <v>92</v>
      </c>
      <c r="E6" s="25" t="s">
        <v>32</v>
      </c>
      <c r="F6" s="21">
        <v>39621</v>
      </c>
      <c r="G6" s="17" t="s">
        <v>78</v>
      </c>
      <c r="H6" s="25">
        <v>8</v>
      </c>
      <c r="I6" s="17">
        <v>15</v>
      </c>
      <c r="J6" s="39">
        <f t="shared" si="0"/>
        <v>6.3829787234042552</v>
      </c>
      <c r="K6" s="39">
        <v>40</v>
      </c>
      <c r="L6" s="17">
        <v>38</v>
      </c>
      <c r="M6" s="46">
        <f>SUM(J6:L6)</f>
        <v>84.38297872340425</v>
      </c>
      <c r="N6" s="46">
        <v>84</v>
      </c>
      <c r="O6" s="46" t="s">
        <v>127</v>
      </c>
      <c r="P6" s="28" t="s">
        <v>79</v>
      </c>
    </row>
    <row r="7" spans="1:16" ht="15.75" x14ac:dyDescent="0.25">
      <c r="A7" s="16">
        <v>3</v>
      </c>
      <c r="B7" s="24" t="s">
        <v>109</v>
      </c>
      <c r="C7" s="17" t="s">
        <v>100</v>
      </c>
      <c r="D7" s="16" t="s">
        <v>101</v>
      </c>
      <c r="E7" s="16" t="s">
        <v>50</v>
      </c>
      <c r="F7" s="21">
        <v>39549</v>
      </c>
      <c r="G7" s="18" t="s">
        <v>102</v>
      </c>
      <c r="H7" s="16">
        <v>8</v>
      </c>
      <c r="I7" s="16">
        <v>10</v>
      </c>
      <c r="J7" s="39">
        <f>20*I7/47</f>
        <v>4.2553191489361701</v>
      </c>
      <c r="K7" s="39">
        <v>36</v>
      </c>
      <c r="L7" s="16">
        <v>40</v>
      </c>
      <c r="M7" s="40">
        <f>SUM(J7:L7)</f>
        <v>80.255319148936167</v>
      </c>
      <c r="N7" s="40">
        <v>80</v>
      </c>
      <c r="O7" s="40" t="s">
        <v>129</v>
      </c>
      <c r="P7" s="17" t="s">
        <v>103</v>
      </c>
    </row>
    <row r="9" spans="1:16" x14ac:dyDescent="0.25">
      <c r="B9" s="51" t="s">
        <v>116</v>
      </c>
      <c r="C9" s="51"/>
      <c r="D9" s="51"/>
      <c r="E9" s="51"/>
      <c r="F9" s="51"/>
    </row>
    <row r="10" spans="1:16" x14ac:dyDescent="0.25">
      <c r="B10" s="51" t="s">
        <v>117</v>
      </c>
      <c r="C10" s="51"/>
      <c r="D10" s="51"/>
      <c r="E10" s="51"/>
      <c r="F10" s="51"/>
    </row>
    <row r="11" spans="1:16" x14ac:dyDescent="0.25">
      <c r="B11" s="51" t="s">
        <v>11</v>
      </c>
      <c r="C11" s="51"/>
      <c r="D11" s="51"/>
      <c r="E11" s="51"/>
      <c r="F11" s="51"/>
    </row>
    <row r="12" spans="1:16" x14ac:dyDescent="0.25">
      <c r="B12" s="51" t="s">
        <v>11</v>
      </c>
      <c r="C12" s="51"/>
      <c r="D12" s="51"/>
      <c r="E12" s="51"/>
      <c r="F12" s="51"/>
    </row>
  </sheetData>
  <autoFilter ref="A1:P7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</autoFilter>
  <sortState ref="A5:O15">
    <sortCondition descending="1" ref="M4"/>
  </sortState>
  <mergeCells count="7">
    <mergeCell ref="B11:F11"/>
    <mergeCell ref="B12:F12"/>
    <mergeCell ref="A1:P1"/>
    <mergeCell ref="B2:C2"/>
    <mergeCell ref="G2:M2"/>
    <mergeCell ref="B9:F9"/>
    <mergeCell ref="B10:F10"/>
  </mergeCells>
  <pageMargins left="0.7" right="0.7" top="0.75" bottom="0.75" header="0.3" footer="0.3"/>
  <pageSetup paperSize="9"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view="pageBreakPreview" zoomScale="80" zoomScaleNormal="80" zoomScaleSheetLayoutView="80" workbookViewId="0">
      <selection activeCell="A9" sqref="A9"/>
    </sheetView>
  </sheetViews>
  <sheetFormatPr defaultRowHeight="15" x14ac:dyDescent="0.25"/>
  <cols>
    <col min="1" max="1" width="6.28515625" bestFit="1" customWidth="1"/>
    <col min="2" max="2" width="7.85546875" bestFit="1" customWidth="1"/>
    <col min="3" max="3" width="16.42578125" customWidth="1"/>
    <col min="4" max="4" width="18.85546875" customWidth="1"/>
    <col min="5" max="5" width="17.140625" customWidth="1"/>
    <col min="6" max="6" width="19.28515625" bestFit="1" customWidth="1"/>
    <col min="7" max="7" width="33" customWidth="1"/>
    <col min="8" max="8" width="9.28515625" bestFit="1" customWidth="1"/>
    <col min="9" max="9" width="13.5703125" bestFit="1" customWidth="1"/>
    <col min="10" max="13" width="13.5703125" customWidth="1"/>
    <col min="14" max="14" width="11.42578125" bestFit="1" customWidth="1"/>
    <col min="15" max="15" width="15.7109375" bestFit="1" customWidth="1"/>
    <col min="16" max="16" width="19.28515625" bestFit="1" customWidth="1"/>
    <col min="17" max="17" width="0.140625" customWidth="1"/>
  </cols>
  <sheetData>
    <row r="1" spans="1:17" ht="21" x14ac:dyDescent="0.35">
      <c r="A1" s="52" t="s">
        <v>47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1"/>
    </row>
    <row r="2" spans="1:17" ht="21" x14ac:dyDescent="0.35">
      <c r="A2" s="3"/>
      <c r="B2" s="53" t="s">
        <v>12</v>
      </c>
      <c r="C2" s="53"/>
      <c r="D2" t="s">
        <v>19</v>
      </c>
      <c r="G2" s="51" t="s">
        <v>130</v>
      </c>
      <c r="H2" s="51"/>
      <c r="I2" s="51"/>
      <c r="J2" s="51"/>
      <c r="K2" s="51"/>
      <c r="L2" s="51"/>
      <c r="M2" s="51"/>
      <c r="N2" s="51"/>
      <c r="O2" s="2"/>
      <c r="P2" s="2"/>
      <c r="Q2" s="2"/>
    </row>
    <row r="3" spans="1:17" ht="18.75" x14ac:dyDescent="0.3">
      <c r="A3" s="3"/>
      <c r="N3" s="2"/>
      <c r="O3" s="2"/>
      <c r="P3" s="2"/>
      <c r="Q3" s="2"/>
    </row>
    <row r="4" spans="1:17" ht="39" x14ac:dyDescent="0.25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119</v>
      </c>
      <c r="J4" s="6" t="s">
        <v>118</v>
      </c>
      <c r="K4" s="48" t="s">
        <v>123</v>
      </c>
      <c r="L4" s="48" t="s">
        <v>124</v>
      </c>
      <c r="M4" s="7" t="s">
        <v>8</v>
      </c>
      <c r="N4" s="8" t="s">
        <v>9</v>
      </c>
      <c r="O4" s="8" t="s">
        <v>126</v>
      </c>
      <c r="P4" s="8" t="s">
        <v>10</v>
      </c>
    </row>
    <row r="5" spans="1:17" ht="15.75" x14ac:dyDescent="0.25">
      <c r="A5" s="16">
        <v>1</v>
      </c>
      <c r="B5" s="16" t="s">
        <v>75</v>
      </c>
      <c r="C5" s="17" t="s">
        <v>77</v>
      </c>
      <c r="D5" s="16" t="s">
        <v>64</v>
      </c>
      <c r="E5" s="16" t="s">
        <v>21</v>
      </c>
      <c r="F5" s="21">
        <v>39467</v>
      </c>
      <c r="G5" s="18" t="s">
        <v>107</v>
      </c>
      <c r="H5" s="16">
        <v>8</v>
      </c>
      <c r="I5" s="16">
        <v>12</v>
      </c>
      <c r="J5" s="40">
        <f>20*I5/47</f>
        <v>5.1063829787234045</v>
      </c>
      <c r="K5" s="40">
        <v>40</v>
      </c>
      <c r="L5" s="16">
        <v>40</v>
      </c>
      <c r="M5" s="40">
        <f>SUM(J5:L5)</f>
        <v>85.106382978723403</v>
      </c>
      <c r="N5" s="22">
        <f>M5*100/100</f>
        <v>85.106382978723389</v>
      </c>
      <c r="O5" s="22" t="s">
        <v>127</v>
      </c>
      <c r="P5" s="17" t="s">
        <v>103</v>
      </c>
    </row>
    <row r="6" spans="1:17" ht="19.5" customHeight="1" x14ac:dyDescent="0.25">
      <c r="A6" s="16">
        <v>2</v>
      </c>
      <c r="B6" s="16" t="s">
        <v>63</v>
      </c>
      <c r="C6" s="17" t="s">
        <v>33</v>
      </c>
      <c r="D6" s="16" t="s">
        <v>34</v>
      </c>
      <c r="E6" s="16" t="s">
        <v>27</v>
      </c>
      <c r="F6" s="21">
        <v>39908</v>
      </c>
      <c r="G6" s="18" t="s">
        <v>20</v>
      </c>
      <c r="H6" s="16">
        <v>8</v>
      </c>
      <c r="I6" s="16">
        <v>13</v>
      </c>
      <c r="J6" s="40">
        <f>20*I6/47</f>
        <v>5.5319148936170217</v>
      </c>
      <c r="K6" s="40">
        <v>38.6</v>
      </c>
      <c r="L6" s="16">
        <v>36.5</v>
      </c>
      <c r="M6" s="40">
        <f>SUM(J6:L6)</f>
        <v>80.631914893617022</v>
      </c>
      <c r="N6" s="22">
        <f>M6*100/100</f>
        <v>80.631914893617022</v>
      </c>
      <c r="O6" s="22" t="s">
        <v>128</v>
      </c>
      <c r="P6" s="17" t="s">
        <v>18</v>
      </c>
    </row>
    <row r="7" spans="1:17" ht="15" customHeight="1" x14ac:dyDescent="0.25">
      <c r="A7" s="16">
        <v>3</v>
      </c>
      <c r="B7" s="16" t="s">
        <v>58</v>
      </c>
      <c r="C7" s="20" t="s">
        <v>35</v>
      </c>
      <c r="D7" s="20" t="s">
        <v>36</v>
      </c>
      <c r="E7" s="20" t="s">
        <v>37</v>
      </c>
      <c r="F7" s="21">
        <v>39512</v>
      </c>
      <c r="G7" s="18" t="s">
        <v>20</v>
      </c>
      <c r="H7" s="20">
        <v>8</v>
      </c>
      <c r="I7" s="16">
        <v>10</v>
      </c>
      <c r="J7" s="40">
        <f>20*I7/47</f>
        <v>4.2553191489361701</v>
      </c>
      <c r="K7" s="40">
        <v>35.4</v>
      </c>
      <c r="L7" s="16">
        <v>32.799999999999997</v>
      </c>
      <c r="M7" s="40">
        <f>SUM(J7:L7)</f>
        <v>72.455319148936169</v>
      </c>
      <c r="N7" s="22">
        <f>M7*100/100</f>
        <v>72.455319148936169</v>
      </c>
      <c r="O7" s="22" t="s">
        <v>129</v>
      </c>
      <c r="P7" s="17" t="s">
        <v>18</v>
      </c>
    </row>
    <row r="8" spans="1:17" ht="15.75" x14ac:dyDescent="0.25">
      <c r="A8" s="16">
        <v>4</v>
      </c>
      <c r="B8" s="16" t="s">
        <v>110</v>
      </c>
      <c r="C8" s="17" t="s">
        <v>59</v>
      </c>
      <c r="D8" s="16" t="s">
        <v>31</v>
      </c>
      <c r="E8" s="16" t="s">
        <v>60</v>
      </c>
      <c r="F8" s="21">
        <v>39585</v>
      </c>
      <c r="G8" s="18" t="s">
        <v>61</v>
      </c>
      <c r="H8" s="16">
        <v>8</v>
      </c>
      <c r="I8" s="16">
        <v>7</v>
      </c>
      <c r="J8" s="40">
        <f>20*I8/47</f>
        <v>2.978723404255319</v>
      </c>
      <c r="K8" s="40">
        <v>32.200000000000003</v>
      </c>
      <c r="L8" s="16">
        <v>33.6</v>
      </c>
      <c r="M8" s="40">
        <f>SUM(J8:L8)</f>
        <v>68.778723404255317</v>
      </c>
      <c r="N8" s="22">
        <f>M8*100/100</f>
        <v>68.778723404255317</v>
      </c>
      <c r="O8" s="22" t="s">
        <v>129</v>
      </c>
      <c r="P8" s="17" t="s">
        <v>62</v>
      </c>
    </row>
    <row r="9" spans="1:17" ht="15.75" x14ac:dyDescent="0.25">
      <c r="A9" s="16">
        <v>5</v>
      </c>
      <c r="B9" s="16" t="s">
        <v>90</v>
      </c>
      <c r="C9" s="25" t="s">
        <v>85</v>
      </c>
      <c r="D9" s="25" t="s">
        <v>86</v>
      </c>
      <c r="E9" s="25" t="s">
        <v>32</v>
      </c>
      <c r="F9" s="21">
        <v>39585</v>
      </c>
      <c r="G9" s="17" t="s">
        <v>78</v>
      </c>
      <c r="H9" s="25">
        <v>8</v>
      </c>
      <c r="I9" s="17">
        <v>7</v>
      </c>
      <c r="J9" s="40">
        <f>20*I9/47</f>
        <v>2.978723404255319</v>
      </c>
      <c r="K9" s="40">
        <v>0</v>
      </c>
      <c r="L9" s="17">
        <v>0</v>
      </c>
      <c r="M9" s="42">
        <f>SUM(J9:L9)</f>
        <v>2.978723404255319</v>
      </c>
      <c r="N9" s="22">
        <f>M9*100/100</f>
        <v>2.978723404255319</v>
      </c>
      <c r="O9" s="27" t="s">
        <v>129</v>
      </c>
      <c r="P9" s="28" t="s">
        <v>79</v>
      </c>
    </row>
    <row r="11" spans="1:17" x14ac:dyDescent="0.25">
      <c r="C11" s="51" t="s">
        <v>116</v>
      </c>
      <c r="D11" s="51"/>
      <c r="E11" s="51"/>
      <c r="F11" s="51"/>
      <c r="G11" s="51"/>
    </row>
    <row r="12" spans="1:17" x14ac:dyDescent="0.25">
      <c r="C12" s="51" t="s">
        <v>117</v>
      </c>
      <c r="D12" s="51"/>
      <c r="E12" s="51"/>
      <c r="F12" s="51"/>
      <c r="G12" s="51"/>
    </row>
    <row r="13" spans="1:17" x14ac:dyDescent="0.25">
      <c r="C13" s="51" t="s">
        <v>11</v>
      </c>
      <c r="D13" s="51"/>
      <c r="E13" s="51"/>
      <c r="F13" s="51"/>
      <c r="G13" s="51"/>
    </row>
    <row r="14" spans="1:17" x14ac:dyDescent="0.25">
      <c r="C14" s="51" t="s">
        <v>11</v>
      </c>
      <c r="D14" s="51"/>
      <c r="E14" s="51"/>
      <c r="F14" s="51"/>
      <c r="G14" s="51"/>
    </row>
  </sheetData>
  <autoFilter ref="A4:Q4">
    <sortState ref="A5:Q9">
      <sortCondition descending="1" ref="N4"/>
    </sortState>
  </autoFilter>
  <mergeCells count="7">
    <mergeCell ref="C13:G13"/>
    <mergeCell ref="C14:G14"/>
    <mergeCell ref="A1:P1"/>
    <mergeCell ref="B2:C2"/>
    <mergeCell ref="G2:N2"/>
    <mergeCell ref="C11:G11"/>
    <mergeCell ref="C12:G12"/>
  </mergeCells>
  <pageMargins left="0.7" right="0.7" top="0.75" bottom="0.75" header="0.3" footer="0.3"/>
  <pageSetup paperSize="9" scale="55" orientation="landscape" horizontalDpi="180" verticalDpi="180" r:id="rId1"/>
  <colBreaks count="1" manualBreakCount="1">
    <brk id="16" max="1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view="pageBreakPreview" zoomScale="80" zoomScaleNormal="80" zoomScaleSheetLayoutView="80" workbookViewId="0">
      <selection activeCell="A7" sqref="A7"/>
    </sheetView>
  </sheetViews>
  <sheetFormatPr defaultRowHeight="15" x14ac:dyDescent="0.25"/>
  <cols>
    <col min="1" max="1" width="6.28515625" bestFit="1" customWidth="1"/>
    <col min="2" max="2" width="7.85546875" bestFit="1" customWidth="1"/>
    <col min="3" max="3" width="16.42578125" customWidth="1"/>
    <col min="4" max="4" width="14.7109375" customWidth="1"/>
    <col min="5" max="5" width="20.140625" customWidth="1"/>
    <col min="6" max="6" width="19.28515625" bestFit="1" customWidth="1"/>
    <col min="7" max="7" width="34" customWidth="1"/>
    <col min="8" max="8" width="9.28515625" bestFit="1" customWidth="1"/>
    <col min="9" max="9" width="13.5703125" bestFit="1" customWidth="1"/>
    <col min="10" max="13" width="13.5703125" customWidth="1"/>
    <col min="14" max="14" width="11.42578125" bestFit="1" customWidth="1"/>
    <col min="15" max="15" width="15.7109375" bestFit="1" customWidth="1"/>
    <col min="16" max="16" width="19.28515625" bestFit="1" customWidth="1"/>
    <col min="17" max="17" width="0.140625" customWidth="1"/>
  </cols>
  <sheetData>
    <row r="1" spans="1:17" ht="21" x14ac:dyDescent="0.35">
      <c r="A1" s="52" t="s">
        <v>47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1"/>
    </row>
    <row r="2" spans="1:17" ht="21" x14ac:dyDescent="0.35">
      <c r="A2" s="3"/>
      <c r="B2" s="53" t="s">
        <v>12</v>
      </c>
      <c r="C2" s="53"/>
      <c r="D2" t="s">
        <v>19</v>
      </c>
      <c r="G2" s="51" t="s">
        <v>132</v>
      </c>
      <c r="H2" s="51"/>
      <c r="I2" s="51"/>
      <c r="J2" s="51"/>
      <c r="K2" s="51"/>
      <c r="L2" s="51"/>
      <c r="M2" s="51"/>
      <c r="N2" s="51"/>
      <c r="O2" s="2"/>
      <c r="P2" s="2"/>
      <c r="Q2" s="2"/>
    </row>
    <row r="3" spans="1:17" ht="18.75" x14ac:dyDescent="0.3">
      <c r="A3" s="3"/>
      <c r="N3" s="2"/>
      <c r="O3" s="2"/>
      <c r="P3" s="2"/>
      <c r="Q3" s="2"/>
    </row>
    <row r="4" spans="1:17" ht="39" x14ac:dyDescent="0.25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119</v>
      </c>
      <c r="J4" s="6" t="s">
        <v>118</v>
      </c>
      <c r="K4" s="48" t="s">
        <v>123</v>
      </c>
      <c r="L4" s="48" t="s">
        <v>124</v>
      </c>
      <c r="M4" s="7" t="s">
        <v>8</v>
      </c>
      <c r="N4" s="8" t="s">
        <v>9</v>
      </c>
      <c r="O4" s="48" t="s">
        <v>126</v>
      </c>
      <c r="P4" s="8" t="s">
        <v>10</v>
      </c>
    </row>
    <row r="5" spans="1:17" ht="15.75" x14ac:dyDescent="0.25">
      <c r="A5" s="16">
        <v>1</v>
      </c>
      <c r="B5" s="16" t="s">
        <v>67</v>
      </c>
      <c r="C5" s="25" t="s">
        <v>93</v>
      </c>
      <c r="D5" s="25" t="s">
        <v>80</v>
      </c>
      <c r="E5" s="25" t="s">
        <v>94</v>
      </c>
      <c r="F5" s="21">
        <v>39311</v>
      </c>
      <c r="G5" s="17" t="s">
        <v>78</v>
      </c>
      <c r="H5" s="25">
        <v>9</v>
      </c>
      <c r="I5" s="17">
        <v>9</v>
      </c>
      <c r="J5" s="40">
        <f>I5*20/67.5</f>
        <v>2.6666666666666665</v>
      </c>
      <c r="K5" s="40">
        <v>40</v>
      </c>
      <c r="L5" s="40">
        <v>34</v>
      </c>
      <c r="M5" s="42">
        <f>SUM(J5:L5)</f>
        <v>76.666666666666657</v>
      </c>
      <c r="N5" s="22">
        <f>M5*100/100</f>
        <v>76.666666666666657</v>
      </c>
      <c r="O5" s="27" t="s">
        <v>127</v>
      </c>
      <c r="P5" s="28" t="s">
        <v>79</v>
      </c>
    </row>
    <row r="6" spans="1:17" ht="15.75" x14ac:dyDescent="0.25">
      <c r="A6" s="16">
        <v>2</v>
      </c>
      <c r="B6" s="16" t="s">
        <v>113</v>
      </c>
      <c r="C6" s="16" t="s">
        <v>68</v>
      </c>
      <c r="D6" s="16" t="s">
        <v>69</v>
      </c>
      <c r="E6" s="16" t="s">
        <v>53</v>
      </c>
      <c r="F6" s="21">
        <v>39066</v>
      </c>
      <c r="G6" s="17" t="s">
        <v>70</v>
      </c>
      <c r="H6" s="16">
        <v>9</v>
      </c>
      <c r="I6" s="16">
        <v>5</v>
      </c>
      <c r="J6" s="40">
        <f>I6*20/67.5</f>
        <v>1.4814814814814814</v>
      </c>
      <c r="K6" s="40">
        <v>22.3</v>
      </c>
      <c r="L6" s="40">
        <v>40</v>
      </c>
      <c r="M6" s="40">
        <f>SUM(J6:L6)</f>
        <v>63.781481481481478</v>
      </c>
      <c r="N6" s="22">
        <f>M6*100/100</f>
        <v>63.781481481481478</v>
      </c>
      <c r="O6" s="22" t="s">
        <v>129</v>
      </c>
      <c r="P6" s="17" t="s">
        <v>71</v>
      </c>
    </row>
    <row r="7" spans="1:17" ht="15.75" x14ac:dyDescent="0.25">
      <c r="A7" s="16">
        <v>3</v>
      </c>
      <c r="B7" s="16" t="s">
        <v>112</v>
      </c>
      <c r="C7" s="19" t="s">
        <v>54</v>
      </c>
      <c r="D7" s="15" t="s">
        <v>51</v>
      </c>
      <c r="E7" s="15" t="s">
        <v>55</v>
      </c>
      <c r="F7" s="36">
        <v>39208</v>
      </c>
      <c r="G7" s="14" t="s">
        <v>48</v>
      </c>
      <c r="H7" s="15" t="s">
        <v>56</v>
      </c>
      <c r="I7" s="15">
        <v>6</v>
      </c>
      <c r="J7" s="40">
        <f>I7*20/67.5</f>
        <v>1.7777777777777777</v>
      </c>
      <c r="K7" s="40">
        <v>0</v>
      </c>
      <c r="L7" s="40">
        <v>36.299999999999997</v>
      </c>
      <c r="M7" s="56">
        <f>SUM(J7:L7)</f>
        <v>38.077777777777776</v>
      </c>
      <c r="N7" s="22">
        <f>M7*100/100</f>
        <v>38.077777777777776</v>
      </c>
      <c r="O7" s="14" t="s">
        <v>129</v>
      </c>
      <c r="P7" s="19" t="s">
        <v>49</v>
      </c>
    </row>
    <row r="9" spans="1:17" x14ac:dyDescent="0.25">
      <c r="B9" s="51" t="s">
        <v>116</v>
      </c>
      <c r="C9" s="51"/>
      <c r="D9" s="51"/>
      <c r="E9" s="51"/>
      <c r="F9" s="51"/>
    </row>
    <row r="10" spans="1:17" x14ac:dyDescent="0.25">
      <c r="B10" s="51" t="s">
        <v>117</v>
      </c>
      <c r="C10" s="51"/>
      <c r="D10" s="51"/>
      <c r="E10" s="51"/>
      <c r="F10" s="51"/>
    </row>
    <row r="11" spans="1:17" x14ac:dyDescent="0.25">
      <c r="B11" s="51" t="s">
        <v>11</v>
      </c>
      <c r="C11" s="51"/>
      <c r="D11" s="51"/>
      <c r="E11" s="51"/>
      <c r="F11" s="51"/>
    </row>
    <row r="12" spans="1:17" x14ac:dyDescent="0.25">
      <c r="B12" s="51" t="s">
        <v>11</v>
      </c>
      <c r="C12" s="51"/>
      <c r="D12" s="51"/>
      <c r="E12" s="51"/>
      <c r="F12" s="51"/>
    </row>
  </sheetData>
  <autoFilter ref="A4:Q4">
    <sortState ref="A5:Q7">
      <sortCondition descending="1" ref="N4"/>
    </sortState>
  </autoFilter>
  <mergeCells count="7">
    <mergeCell ref="B11:F11"/>
    <mergeCell ref="B12:F12"/>
    <mergeCell ref="A1:P1"/>
    <mergeCell ref="B2:C2"/>
    <mergeCell ref="G2:N2"/>
    <mergeCell ref="B9:F9"/>
    <mergeCell ref="B10:F10"/>
  </mergeCells>
  <pageMargins left="0.7" right="0.7" top="0.75" bottom="0.75" header="0.3" footer="0.3"/>
  <pageSetup paperSize="9" scale="55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view="pageBreakPreview" zoomScale="80" zoomScaleNormal="80" zoomScaleSheetLayoutView="80" workbookViewId="0">
      <selection activeCell="K4" sqref="K4:L4"/>
    </sheetView>
  </sheetViews>
  <sheetFormatPr defaultRowHeight="15" x14ac:dyDescent="0.25"/>
  <cols>
    <col min="1" max="1" width="6.28515625" bestFit="1" customWidth="1"/>
    <col min="2" max="2" width="13.28515625" customWidth="1"/>
    <col min="3" max="3" width="16.42578125" customWidth="1"/>
    <col min="4" max="4" width="13.5703125" customWidth="1"/>
    <col min="5" max="5" width="17.7109375" customWidth="1"/>
    <col min="6" max="6" width="19.28515625" bestFit="1" customWidth="1"/>
    <col min="7" max="7" width="32.7109375" customWidth="1"/>
    <col min="8" max="8" width="9.28515625" bestFit="1" customWidth="1"/>
    <col min="9" max="9" width="13.5703125" bestFit="1" customWidth="1"/>
    <col min="10" max="12" width="13.5703125" customWidth="1"/>
    <col min="13" max="13" width="11.42578125" bestFit="1" customWidth="1"/>
    <col min="14" max="14" width="11.42578125" customWidth="1"/>
    <col min="15" max="15" width="15.7109375" bestFit="1" customWidth="1"/>
    <col min="16" max="16" width="19.28515625" bestFit="1" customWidth="1"/>
    <col min="17" max="17" width="0.140625" customWidth="1"/>
  </cols>
  <sheetData>
    <row r="1" spans="1:17" ht="21" x14ac:dyDescent="0.35">
      <c r="A1" s="52" t="s">
        <v>47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1"/>
    </row>
    <row r="2" spans="1:17" ht="21" x14ac:dyDescent="0.35">
      <c r="A2" s="3"/>
      <c r="B2" s="53" t="s">
        <v>12</v>
      </c>
      <c r="C2" s="53"/>
      <c r="D2" t="s">
        <v>19</v>
      </c>
      <c r="G2" s="51" t="s">
        <v>132</v>
      </c>
      <c r="H2" s="51"/>
      <c r="I2" s="51"/>
      <c r="J2" s="51"/>
      <c r="K2" s="51"/>
      <c r="L2" s="51"/>
      <c r="M2" s="51"/>
      <c r="N2" s="44"/>
      <c r="O2" s="2"/>
      <c r="P2" s="2"/>
      <c r="Q2" s="2"/>
    </row>
    <row r="3" spans="1:17" ht="18.75" x14ac:dyDescent="0.3">
      <c r="A3" s="3"/>
      <c r="M3" s="2"/>
      <c r="N3" s="2"/>
      <c r="O3" s="2"/>
      <c r="P3" s="2"/>
      <c r="Q3" s="2"/>
    </row>
    <row r="4" spans="1:17" ht="39" x14ac:dyDescent="0.25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119</v>
      </c>
      <c r="J4" s="6" t="s">
        <v>118</v>
      </c>
      <c r="K4" s="48" t="s">
        <v>123</v>
      </c>
      <c r="L4" s="48" t="s">
        <v>124</v>
      </c>
      <c r="M4" s="7" t="s">
        <v>8</v>
      </c>
      <c r="N4" s="8" t="s">
        <v>9</v>
      </c>
      <c r="O4" s="8" t="s">
        <v>126</v>
      </c>
      <c r="P4" s="8" t="s">
        <v>10</v>
      </c>
    </row>
    <row r="5" spans="1:17" ht="15.75" x14ac:dyDescent="0.25">
      <c r="A5" s="9">
        <v>1</v>
      </c>
      <c r="B5" s="9" t="s">
        <v>114</v>
      </c>
      <c r="C5" s="16" t="s">
        <v>73</v>
      </c>
      <c r="D5" s="9" t="s">
        <v>74</v>
      </c>
      <c r="E5" s="9" t="s">
        <v>53</v>
      </c>
      <c r="F5" s="29">
        <v>38851</v>
      </c>
      <c r="G5" s="10" t="s">
        <v>70</v>
      </c>
      <c r="H5" s="9">
        <v>10</v>
      </c>
      <c r="I5" s="9">
        <v>7.5</v>
      </c>
      <c r="J5" s="41">
        <f>20*I5/67.5</f>
        <v>2.2222222222222223</v>
      </c>
      <c r="K5" s="9">
        <v>40</v>
      </c>
      <c r="L5" s="9">
        <v>40</v>
      </c>
      <c r="M5" s="30">
        <f>SUM(J5:L5)</f>
        <v>82.222222222222229</v>
      </c>
      <c r="N5" s="30">
        <v>82</v>
      </c>
      <c r="O5" s="30" t="s">
        <v>127</v>
      </c>
      <c r="P5" s="10" t="s">
        <v>71</v>
      </c>
    </row>
    <row r="6" spans="1:17" ht="15.75" x14ac:dyDescent="0.25">
      <c r="A6" s="9">
        <v>2</v>
      </c>
      <c r="B6" s="9" t="s">
        <v>72</v>
      </c>
      <c r="C6" s="12" t="s">
        <v>38</v>
      </c>
      <c r="D6" s="12" t="s">
        <v>16</v>
      </c>
      <c r="E6" s="12" t="s">
        <v>39</v>
      </c>
      <c r="F6" s="29">
        <v>38791</v>
      </c>
      <c r="G6" s="11" t="s">
        <v>20</v>
      </c>
      <c r="H6" s="12">
        <v>10</v>
      </c>
      <c r="I6" s="9">
        <v>10.5</v>
      </c>
      <c r="J6" s="41">
        <f>20*I6/67.5</f>
        <v>3.1111111111111112</v>
      </c>
      <c r="K6" s="9">
        <v>29.6</v>
      </c>
      <c r="L6" s="9">
        <v>39.5</v>
      </c>
      <c r="M6" s="41">
        <f>SUM(J6:L6)</f>
        <v>72.211111111111109</v>
      </c>
      <c r="N6" s="9">
        <v>72</v>
      </c>
      <c r="O6" s="30" t="s">
        <v>129</v>
      </c>
      <c r="P6" s="10" t="s">
        <v>18</v>
      </c>
    </row>
    <row r="8" spans="1:17" x14ac:dyDescent="0.25">
      <c r="B8" s="51" t="s">
        <v>116</v>
      </c>
      <c r="C8" s="51"/>
      <c r="D8" s="51"/>
      <c r="E8" s="51"/>
      <c r="F8" s="51"/>
    </row>
    <row r="9" spans="1:17" x14ac:dyDescent="0.25">
      <c r="B9" s="51" t="s">
        <v>117</v>
      </c>
      <c r="C9" s="51"/>
      <c r="D9" s="51"/>
      <c r="E9" s="51"/>
      <c r="F9" s="51"/>
    </row>
    <row r="10" spans="1:17" x14ac:dyDescent="0.25">
      <c r="B10" s="51" t="s">
        <v>11</v>
      </c>
      <c r="C10" s="51"/>
      <c r="D10" s="51"/>
      <c r="E10" s="51"/>
      <c r="F10" s="51"/>
    </row>
    <row r="11" spans="1:17" x14ac:dyDescent="0.25">
      <c r="B11" s="51" t="s">
        <v>11</v>
      </c>
      <c r="C11" s="51"/>
      <c r="D11" s="51"/>
      <c r="E11" s="51"/>
      <c r="F11" s="51"/>
    </row>
  </sheetData>
  <autoFilter ref="A4:Q4">
    <sortState ref="A5:P11">
      <sortCondition descending="1" ref="M4"/>
    </sortState>
  </autoFilter>
  <mergeCells count="7">
    <mergeCell ref="B10:F10"/>
    <mergeCell ref="B11:F11"/>
    <mergeCell ref="A1:P1"/>
    <mergeCell ref="B2:C2"/>
    <mergeCell ref="G2:M2"/>
    <mergeCell ref="B8:F8"/>
    <mergeCell ref="B9:F9"/>
  </mergeCells>
  <pageMargins left="0.7" right="0.7" top="0.75" bottom="0.75" header="0.3" footer="0.3"/>
  <pageSetup paperSize="9" scale="55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view="pageBreakPreview" zoomScale="80" zoomScaleNormal="80" zoomScaleSheetLayoutView="80" workbookViewId="0">
      <selection activeCell="A6" sqref="A6"/>
    </sheetView>
  </sheetViews>
  <sheetFormatPr defaultRowHeight="15" x14ac:dyDescent="0.25"/>
  <cols>
    <col min="1" max="1" width="6.28515625" bestFit="1" customWidth="1"/>
    <col min="2" max="2" width="12.85546875" customWidth="1"/>
    <col min="3" max="3" width="16.42578125" customWidth="1"/>
    <col min="4" max="4" width="13.85546875" customWidth="1"/>
    <col min="5" max="5" width="16.42578125" customWidth="1"/>
    <col min="6" max="6" width="19.28515625" bestFit="1" customWidth="1"/>
    <col min="7" max="7" width="32" customWidth="1"/>
    <col min="8" max="8" width="9.28515625" bestFit="1" customWidth="1"/>
    <col min="9" max="9" width="13.5703125" bestFit="1" customWidth="1"/>
    <col min="10" max="13" width="13.5703125" customWidth="1"/>
    <col min="14" max="14" width="11.42578125" bestFit="1" customWidth="1"/>
    <col min="15" max="15" width="15.7109375" bestFit="1" customWidth="1"/>
    <col min="16" max="16" width="19.28515625" bestFit="1" customWidth="1"/>
    <col min="17" max="17" width="0.140625" customWidth="1"/>
  </cols>
  <sheetData>
    <row r="1" spans="1:17" ht="21" x14ac:dyDescent="0.35">
      <c r="A1" s="52" t="s">
        <v>47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1"/>
    </row>
    <row r="2" spans="1:17" ht="21" x14ac:dyDescent="0.35">
      <c r="A2" s="3"/>
      <c r="B2" s="53" t="s">
        <v>12</v>
      </c>
      <c r="C2" s="53"/>
      <c r="D2" t="s">
        <v>19</v>
      </c>
      <c r="G2" s="51" t="s">
        <v>120</v>
      </c>
      <c r="H2" s="51"/>
      <c r="I2" s="51"/>
      <c r="J2" s="51"/>
      <c r="K2" s="51"/>
      <c r="L2" s="51"/>
      <c r="M2" s="51"/>
      <c r="N2" s="51"/>
      <c r="O2" s="2"/>
      <c r="P2" s="2"/>
      <c r="Q2" s="2"/>
    </row>
    <row r="3" spans="1:17" ht="18.75" x14ac:dyDescent="0.3">
      <c r="A3" s="3"/>
      <c r="N3" s="2"/>
      <c r="O3" s="2"/>
      <c r="P3" s="2"/>
      <c r="Q3" s="2"/>
    </row>
    <row r="4" spans="1:17" ht="39" x14ac:dyDescent="0.25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119</v>
      </c>
      <c r="J4" s="6" t="s">
        <v>118</v>
      </c>
      <c r="K4" s="48" t="s">
        <v>123</v>
      </c>
      <c r="L4" s="48" t="s">
        <v>124</v>
      </c>
      <c r="M4" s="7" t="s">
        <v>8</v>
      </c>
      <c r="N4" s="8" t="s">
        <v>9</v>
      </c>
      <c r="O4" s="8" t="s">
        <v>126</v>
      </c>
      <c r="P4" s="8" t="s">
        <v>10</v>
      </c>
    </row>
    <row r="5" spans="1:17" ht="15.75" x14ac:dyDescent="0.25">
      <c r="A5" s="16">
        <v>1</v>
      </c>
      <c r="B5" s="24" t="s">
        <v>97</v>
      </c>
      <c r="C5" s="25" t="s">
        <v>96</v>
      </c>
      <c r="D5" s="25" t="s">
        <v>52</v>
      </c>
      <c r="E5" s="25" t="s">
        <v>15</v>
      </c>
      <c r="F5" s="21">
        <v>38749</v>
      </c>
      <c r="G5" s="17" t="s">
        <v>78</v>
      </c>
      <c r="H5" s="25">
        <v>11</v>
      </c>
      <c r="I5" s="17">
        <v>11</v>
      </c>
      <c r="J5" s="42">
        <f>20*I5/67.5</f>
        <v>3.2592592592592591</v>
      </c>
      <c r="K5" s="42">
        <v>40</v>
      </c>
      <c r="L5" s="42">
        <v>40</v>
      </c>
      <c r="M5" s="42">
        <f>SUM(J5:L5)</f>
        <v>83.259259259259267</v>
      </c>
      <c r="N5" s="26" t="s">
        <v>133</v>
      </c>
      <c r="O5" s="27" t="s">
        <v>127</v>
      </c>
      <c r="P5" s="28" t="s">
        <v>79</v>
      </c>
    </row>
    <row r="6" spans="1:17" ht="15.75" x14ac:dyDescent="0.25">
      <c r="A6" s="16">
        <v>2</v>
      </c>
      <c r="B6" s="24" t="s">
        <v>115</v>
      </c>
      <c r="C6" s="19" t="s">
        <v>57</v>
      </c>
      <c r="D6" s="15" t="s">
        <v>51</v>
      </c>
      <c r="E6" s="15" t="s">
        <v>23</v>
      </c>
      <c r="F6" s="23">
        <v>38482</v>
      </c>
      <c r="G6" s="14" t="s">
        <v>48</v>
      </c>
      <c r="H6" s="15">
        <v>11</v>
      </c>
      <c r="I6" s="15">
        <v>9.5</v>
      </c>
      <c r="J6" s="42">
        <f>20*I6/67.5</f>
        <v>2.8148148148148149</v>
      </c>
      <c r="K6" s="42">
        <v>19.899999999999999</v>
      </c>
      <c r="L6" s="42">
        <v>38.4</v>
      </c>
      <c r="M6" s="56">
        <f>SUM(J6:L6)</f>
        <v>61.114814814814814</v>
      </c>
      <c r="N6" s="15">
        <v>61</v>
      </c>
      <c r="O6" s="14" t="s">
        <v>129</v>
      </c>
      <c r="P6" s="19" t="s">
        <v>49</v>
      </c>
    </row>
    <row r="7" spans="1:17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7" x14ac:dyDescent="0.25">
      <c r="B8" s="51" t="s">
        <v>116</v>
      </c>
      <c r="C8" s="51"/>
      <c r="D8" s="51"/>
      <c r="E8" s="51"/>
      <c r="F8" s="51"/>
    </row>
    <row r="9" spans="1:17" x14ac:dyDescent="0.25">
      <c r="B9" s="51" t="s">
        <v>117</v>
      </c>
      <c r="C9" s="51"/>
      <c r="D9" s="51"/>
      <c r="E9" s="51"/>
      <c r="F9" s="51"/>
    </row>
    <row r="10" spans="1:17" x14ac:dyDescent="0.25">
      <c r="B10" s="51" t="s">
        <v>11</v>
      </c>
      <c r="C10" s="51"/>
      <c r="D10" s="51"/>
      <c r="E10" s="51"/>
      <c r="F10" s="51"/>
    </row>
    <row r="11" spans="1:17" x14ac:dyDescent="0.25">
      <c r="B11" s="51" t="s">
        <v>11</v>
      </c>
      <c r="C11" s="51"/>
      <c r="D11" s="51"/>
      <c r="E11" s="51"/>
      <c r="F11" s="51"/>
    </row>
  </sheetData>
  <autoFilter ref="A4:Q4">
    <sortState ref="A5:Q10">
      <sortCondition descending="1" ref="N4"/>
    </sortState>
  </autoFilter>
  <mergeCells count="7">
    <mergeCell ref="B10:F10"/>
    <mergeCell ref="B11:F11"/>
    <mergeCell ref="A1:P1"/>
    <mergeCell ref="B2:C2"/>
    <mergeCell ref="G2:N2"/>
    <mergeCell ref="B8:F8"/>
    <mergeCell ref="B9:F9"/>
  </mergeCells>
  <pageMargins left="0.7" right="0.7" top="0.75" bottom="0.75" header="0.3" footer="0.3"/>
  <pageSetup paperSize="9" scale="55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view="pageBreakPreview" zoomScale="80" zoomScaleNormal="80" zoomScaleSheetLayoutView="80" workbookViewId="0">
      <selection activeCell="E24" sqref="E24"/>
    </sheetView>
  </sheetViews>
  <sheetFormatPr defaultRowHeight="15" x14ac:dyDescent="0.25"/>
  <cols>
    <col min="1" max="1" width="6.28515625" bestFit="1" customWidth="1"/>
    <col min="2" max="2" width="7.85546875" bestFit="1" customWidth="1"/>
    <col min="3" max="3" width="16.42578125" customWidth="1"/>
    <col min="4" max="4" width="13.85546875" customWidth="1"/>
    <col min="5" max="5" width="18.7109375" customWidth="1"/>
    <col min="6" max="6" width="19.28515625" bestFit="1" customWidth="1"/>
    <col min="7" max="7" width="33.28515625" customWidth="1"/>
    <col min="8" max="8" width="9.28515625" bestFit="1" customWidth="1"/>
    <col min="9" max="9" width="13.5703125" bestFit="1" customWidth="1"/>
    <col min="10" max="12" width="13.5703125" customWidth="1"/>
    <col min="13" max="13" width="11.42578125" bestFit="1" customWidth="1"/>
    <col min="14" max="14" width="11.42578125" customWidth="1"/>
    <col min="15" max="15" width="15.7109375" bestFit="1" customWidth="1"/>
    <col min="16" max="16" width="19.28515625" bestFit="1" customWidth="1"/>
    <col min="17" max="17" width="0.140625" customWidth="1"/>
  </cols>
  <sheetData>
    <row r="1" spans="1:17" ht="21" x14ac:dyDescent="0.35">
      <c r="A1" s="52" t="s">
        <v>47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1"/>
    </row>
    <row r="2" spans="1:17" ht="21" x14ac:dyDescent="0.35">
      <c r="A2" s="3"/>
      <c r="B2" s="53" t="s">
        <v>12</v>
      </c>
      <c r="C2" s="53"/>
      <c r="D2" t="s">
        <v>19</v>
      </c>
      <c r="G2" s="51" t="s">
        <v>132</v>
      </c>
      <c r="H2" s="51"/>
      <c r="I2" s="51"/>
      <c r="J2" s="51"/>
      <c r="K2" s="51"/>
      <c r="L2" s="51"/>
      <c r="M2" s="51"/>
      <c r="N2" s="44"/>
      <c r="O2" s="2"/>
      <c r="P2" s="2"/>
      <c r="Q2" s="2"/>
    </row>
    <row r="3" spans="1:17" ht="18.75" x14ac:dyDescent="0.3">
      <c r="A3" s="3"/>
      <c r="M3" s="2"/>
      <c r="N3" s="2"/>
      <c r="O3" s="2"/>
      <c r="P3" s="2"/>
      <c r="Q3" s="2"/>
    </row>
    <row r="4" spans="1:17" ht="39" x14ac:dyDescent="0.25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119</v>
      </c>
      <c r="J4" s="6" t="s">
        <v>118</v>
      </c>
      <c r="K4" s="48" t="s">
        <v>123</v>
      </c>
      <c r="L4" s="48" t="s">
        <v>124</v>
      </c>
      <c r="M4" s="7" t="s">
        <v>8</v>
      </c>
      <c r="N4" s="8" t="s">
        <v>9</v>
      </c>
      <c r="O4" s="8" t="s">
        <v>126</v>
      </c>
      <c r="P4" s="8" t="s">
        <v>10</v>
      </c>
    </row>
    <row r="5" spans="1:17" ht="31.5" x14ac:dyDescent="0.25">
      <c r="A5" s="16">
        <v>1</v>
      </c>
      <c r="B5" s="24" t="s">
        <v>66</v>
      </c>
      <c r="C5" s="17" t="s">
        <v>43</v>
      </c>
      <c r="D5" s="16" t="s">
        <v>44</v>
      </c>
      <c r="E5" s="16" t="s">
        <v>21</v>
      </c>
      <c r="F5" s="21">
        <v>38447</v>
      </c>
      <c r="G5" s="18" t="s">
        <v>20</v>
      </c>
      <c r="H5" s="16">
        <v>11</v>
      </c>
      <c r="I5" s="16">
        <v>15</v>
      </c>
      <c r="J5" s="40">
        <f>20*I5/67.5</f>
        <v>4.4444444444444446</v>
      </c>
      <c r="K5" s="40">
        <v>38.700000000000003</v>
      </c>
      <c r="L5" s="16">
        <v>40</v>
      </c>
      <c r="M5" s="40">
        <f>SUM(J5:L5)</f>
        <v>83.144444444444446</v>
      </c>
      <c r="N5" s="22">
        <f>M5*100/100</f>
        <v>83.144444444444446</v>
      </c>
      <c r="O5" s="22" t="s">
        <v>127</v>
      </c>
      <c r="P5" s="17" t="s">
        <v>18</v>
      </c>
    </row>
    <row r="6" spans="1:17" ht="31.5" x14ac:dyDescent="0.25">
      <c r="A6" s="16">
        <v>2</v>
      </c>
      <c r="B6" s="24" t="s">
        <v>104</v>
      </c>
      <c r="C6" s="25" t="s">
        <v>98</v>
      </c>
      <c r="D6" s="25" t="s">
        <v>36</v>
      </c>
      <c r="E6" s="25" t="s">
        <v>99</v>
      </c>
      <c r="F6" s="21">
        <v>38854</v>
      </c>
      <c r="G6" s="17" t="s">
        <v>78</v>
      </c>
      <c r="H6" s="25">
        <v>11</v>
      </c>
      <c r="I6" s="17">
        <v>5</v>
      </c>
      <c r="J6" s="40">
        <f>20*I6/67.5</f>
        <v>1.4814814814814814</v>
      </c>
      <c r="K6" s="40">
        <v>40</v>
      </c>
      <c r="L6" s="17">
        <v>35.6</v>
      </c>
      <c r="M6" s="46">
        <f>SUM(J6:L6)</f>
        <v>77.081481481481489</v>
      </c>
      <c r="N6" s="22">
        <f>M6*100/100</f>
        <v>77.081481481481489</v>
      </c>
      <c r="O6" s="27" t="s">
        <v>129</v>
      </c>
      <c r="P6" s="28" t="s">
        <v>79</v>
      </c>
    </row>
    <row r="7" spans="1:17" ht="20.25" customHeight="1" x14ac:dyDescent="0.25">
      <c r="A7" s="16">
        <v>3</v>
      </c>
      <c r="B7" s="24" t="s">
        <v>95</v>
      </c>
      <c r="C7" s="17" t="s">
        <v>40</v>
      </c>
      <c r="D7" s="16" t="s">
        <v>41</v>
      </c>
      <c r="E7" s="16" t="s">
        <v>42</v>
      </c>
      <c r="F7" s="21">
        <v>38449</v>
      </c>
      <c r="G7" s="18" t="s">
        <v>20</v>
      </c>
      <c r="H7" s="16">
        <v>11</v>
      </c>
      <c r="I7" s="16">
        <v>20</v>
      </c>
      <c r="J7" s="40">
        <f>20*I7/67.5</f>
        <v>5.9259259259259256</v>
      </c>
      <c r="K7" s="40">
        <v>21.9</v>
      </c>
      <c r="L7" s="16">
        <v>38.9</v>
      </c>
      <c r="M7" s="40">
        <f>SUM(J7:L7)</f>
        <v>66.725925925925921</v>
      </c>
      <c r="N7" s="22">
        <f>M7*100/100</f>
        <v>66.725925925925921</v>
      </c>
      <c r="O7" s="22" t="s">
        <v>129</v>
      </c>
      <c r="P7" s="17" t="s">
        <v>18</v>
      </c>
    </row>
    <row r="9" spans="1:17" x14ac:dyDescent="0.25">
      <c r="B9" s="38"/>
      <c r="C9" s="54" t="s">
        <v>116</v>
      </c>
      <c r="D9" s="54"/>
      <c r="E9" s="54"/>
      <c r="F9" s="54"/>
      <c r="G9" s="54"/>
    </row>
    <row r="10" spans="1:17" x14ac:dyDescent="0.25">
      <c r="B10" s="38"/>
      <c r="C10" s="54" t="s">
        <v>117</v>
      </c>
      <c r="D10" s="54"/>
      <c r="E10" s="54"/>
      <c r="F10" s="54"/>
      <c r="G10" s="54"/>
    </row>
    <row r="11" spans="1:17" x14ac:dyDescent="0.25">
      <c r="B11" s="38"/>
      <c r="C11" s="54" t="s">
        <v>11</v>
      </c>
      <c r="D11" s="54"/>
      <c r="E11" s="54"/>
      <c r="F11" s="54"/>
      <c r="G11" s="54"/>
    </row>
    <row r="12" spans="1:17" x14ac:dyDescent="0.25">
      <c r="B12" s="38"/>
      <c r="C12" s="54" t="s">
        <v>11</v>
      </c>
      <c r="D12" s="54"/>
      <c r="E12" s="54"/>
      <c r="F12" s="54"/>
      <c r="G12" s="54"/>
    </row>
  </sheetData>
  <autoFilter ref="A4:Q4">
    <sortState ref="A5:Q7">
      <sortCondition descending="1" ref="N4"/>
    </sortState>
  </autoFilter>
  <mergeCells count="7">
    <mergeCell ref="C10:G10"/>
    <mergeCell ref="C11:G11"/>
    <mergeCell ref="C12:G12"/>
    <mergeCell ref="A1:P1"/>
    <mergeCell ref="B2:C2"/>
    <mergeCell ref="G2:M2"/>
    <mergeCell ref="C9:G9"/>
  </mergeCells>
  <pageMargins left="0.7" right="0.7" top="0.75" bottom="0.75" header="0.3" footer="0.3"/>
  <pageSetup paperSize="9" scale="56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7 класс м</vt:lpstr>
      <vt:lpstr>7 класс д</vt:lpstr>
      <vt:lpstr>8 класс д</vt:lpstr>
      <vt:lpstr>8класс м </vt:lpstr>
      <vt:lpstr>9 класс д</vt:lpstr>
      <vt:lpstr>10 класс  д</vt:lpstr>
      <vt:lpstr>11 класс  д</vt:lpstr>
      <vt:lpstr>11 класс  м</vt:lpstr>
      <vt:lpstr>Лист1</vt:lpstr>
      <vt:lpstr>'10 класс  д'!Область_печати</vt:lpstr>
      <vt:lpstr>'11 класс  д'!Область_печати</vt:lpstr>
      <vt:lpstr>'11 класс  м'!Область_печати</vt:lpstr>
      <vt:lpstr>'7 класс д'!Область_печати</vt:lpstr>
      <vt:lpstr>'7 класс м'!Область_печати</vt:lpstr>
      <vt:lpstr>'8 класс д'!Область_печати</vt:lpstr>
      <vt:lpstr>'8класс м '!Область_печати</vt:lpstr>
      <vt:lpstr>'9 класс 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2022-11-24T06:54:28Z</dcterms:modified>
</cp:coreProperties>
</file>